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webedit.ntnu.no\haakoul\10 Semester\Masteroppgave\Experimental\"/>
    </mc:Choice>
  </mc:AlternateContent>
  <xr:revisionPtr revIDLastSave="0" documentId="13_ncr:1_{96994248-210A-4087-9BB8-C178D69FE671}" xr6:coauthVersionLast="47" xr6:coauthVersionMax="47" xr10:uidLastSave="{00000000-0000-0000-0000-000000000000}"/>
  <bookViews>
    <workbookView xWindow="-110" yWindow="-110" windowWidth="19420" windowHeight="11500" firstSheet="6" activeTab="12" xr2:uid="{00000000-000D-0000-FFFF-FFFF00000000}"/>
  </bookViews>
  <sheets>
    <sheet name="ME.1.1" sheetId="1" r:id="rId1"/>
    <sheet name="ME.1.2" sheetId="3" r:id="rId2"/>
    <sheet name="ME.1.3" sheetId="2" r:id="rId3"/>
    <sheet name="ME.2.1" sheetId="4" r:id="rId4"/>
    <sheet name="ME.3.1" sheetId="5" r:id="rId5"/>
    <sheet name="ME.3.4" sheetId="6" r:id="rId6"/>
    <sheet name="ME.3.6" sheetId="8" r:id="rId7"/>
    <sheet name="ME.1.3.2" sheetId="9" r:id="rId8"/>
    <sheet name="ME.1.3.3" sheetId="10" r:id="rId9"/>
    <sheet name="ME.1.3.4" sheetId="11" r:id="rId10"/>
    <sheet name="ME.7.1" sheetId="12" r:id="rId11"/>
    <sheet name="ME.7.2" sheetId="13" r:id="rId12"/>
    <sheet name="ME.8.1" sheetId="14" r:id="rId13"/>
    <sheet name="Mal" sheetId="7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4" l="1"/>
  <c r="M12" i="14" s="1"/>
  <c r="D35" i="14" s="1"/>
  <c r="I11" i="14"/>
  <c r="M11" i="14" s="1"/>
  <c r="D34" i="14" s="1"/>
  <c r="I10" i="14"/>
  <c r="M10" i="14" s="1"/>
  <c r="D33" i="14" s="1"/>
  <c r="I9" i="14"/>
  <c r="F24" i="14" s="1"/>
  <c r="I8" i="14"/>
  <c r="M8" i="14" s="1"/>
  <c r="D30" i="14" s="1"/>
  <c r="I7" i="14"/>
  <c r="M7" i="14" s="1"/>
  <c r="D32" i="14" s="1"/>
  <c r="I6" i="14"/>
  <c r="F21" i="14" s="1"/>
  <c r="I5" i="14"/>
  <c r="B4" i="14"/>
  <c r="A28" i="14" s="1"/>
  <c r="I12" i="13"/>
  <c r="M12" i="13" s="1"/>
  <c r="D35" i="13" s="1"/>
  <c r="I11" i="13"/>
  <c r="M11" i="13" s="1"/>
  <c r="D34" i="13" s="1"/>
  <c r="I10" i="13"/>
  <c r="M10" i="13" s="1"/>
  <c r="D33" i="13" s="1"/>
  <c r="I9" i="13"/>
  <c r="M9" i="13" s="1"/>
  <c r="D31" i="13" s="1"/>
  <c r="I8" i="13"/>
  <c r="M8" i="13" s="1"/>
  <c r="D30" i="13" s="1"/>
  <c r="I7" i="13"/>
  <c r="M7" i="13" s="1"/>
  <c r="D32" i="13" s="1"/>
  <c r="I6" i="13"/>
  <c r="M6" i="13" s="1"/>
  <c r="D29" i="13" s="1"/>
  <c r="I5" i="13"/>
  <c r="M5" i="13" s="1"/>
  <c r="D28" i="13" s="1"/>
  <c r="B4" i="13"/>
  <c r="B20" i="13" s="1"/>
  <c r="I12" i="12"/>
  <c r="M12" i="12" s="1"/>
  <c r="D35" i="12" s="1"/>
  <c r="I11" i="12"/>
  <c r="M11" i="12" s="1"/>
  <c r="D34" i="12" s="1"/>
  <c r="I10" i="12"/>
  <c r="M10" i="12" s="1"/>
  <c r="D33" i="12" s="1"/>
  <c r="I9" i="12"/>
  <c r="F24" i="12" s="1"/>
  <c r="I8" i="12"/>
  <c r="M8" i="12" s="1"/>
  <c r="D30" i="12" s="1"/>
  <c r="I7" i="12"/>
  <c r="M7" i="12" s="1"/>
  <c r="D32" i="12" s="1"/>
  <c r="I6" i="12"/>
  <c r="M6" i="12" s="1"/>
  <c r="D29" i="12" s="1"/>
  <c r="I5" i="12"/>
  <c r="B4" i="12"/>
  <c r="B20" i="12" s="1"/>
  <c r="I12" i="11"/>
  <c r="M12" i="11" s="1"/>
  <c r="D35" i="11" s="1"/>
  <c r="I11" i="11"/>
  <c r="M11" i="11" s="1"/>
  <c r="D34" i="11" s="1"/>
  <c r="I10" i="11"/>
  <c r="M10" i="11" s="1"/>
  <c r="D33" i="11" s="1"/>
  <c r="I9" i="11"/>
  <c r="F24" i="11" s="1"/>
  <c r="I8" i="11"/>
  <c r="M8" i="11" s="1"/>
  <c r="D30" i="11" s="1"/>
  <c r="I7" i="11"/>
  <c r="M7" i="11" s="1"/>
  <c r="D32" i="11" s="1"/>
  <c r="I6" i="11"/>
  <c r="F21" i="11" s="1"/>
  <c r="I5" i="11"/>
  <c r="B4" i="11"/>
  <c r="A28" i="11" s="1"/>
  <c r="I12" i="9"/>
  <c r="M12" i="9" s="1"/>
  <c r="D35" i="9" s="1"/>
  <c r="I11" i="9"/>
  <c r="M11" i="9" s="1"/>
  <c r="D34" i="9" s="1"/>
  <c r="I10" i="9"/>
  <c r="M10" i="9" s="1"/>
  <c r="D33" i="9" s="1"/>
  <c r="I9" i="9"/>
  <c r="F24" i="9" s="1"/>
  <c r="I8" i="9"/>
  <c r="M8" i="9" s="1"/>
  <c r="D30" i="9" s="1"/>
  <c r="I7" i="9"/>
  <c r="M7" i="9" s="1"/>
  <c r="D32" i="9" s="1"/>
  <c r="I6" i="9"/>
  <c r="F21" i="9" s="1"/>
  <c r="I5" i="9"/>
  <c r="B4" i="9"/>
  <c r="B20" i="9" s="1"/>
  <c r="I12" i="10"/>
  <c r="M12" i="10" s="1"/>
  <c r="D35" i="10" s="1"/>
  <c r="I11" i="10"/>
  <c r="M11" i="10" s="1"/>
  <c r="D34" i="10" s="1"/>
  <c r="I10" i="10"/>
  <c r="M10" i="10" s="1"/>
  <c r="D33" i="10" s="1"/>
  <c r="I9" i="10"/>
  <c r="M9" i="10" s="1"/>
  <c r="D31" i="10" s="1"/>
  <c r="I8" i="10"/>
  <c r="M8" i="10" s="1"/>
  <c r="D30" i="10" s="1"/>
  <c r="I7" i="10"/>
  <c r="M7" i="10" s="1"/>
  <c r="D32" i="10" s="1"/>
  <c r="I6" i="10"/>
  <c r="M6" i="10" s="1"/>
  <c r="D29" i="10" s="1"/>
  <c r="I5" i="10"/>
  <c r="B4" i="10"/>
  <c r="A28" i="10" s="1"/>
  <c r="I12" i="8"/>
  <c r="M12" i="8" s="1"/>
  <c r="D35" i="8" s="1"/>
  <c r="I11" i="8"/>
  <c r="M11" i="8" s="1"/>
  <c r="D34" i="8" s="1"/>
  <c r="I10" i="8"/>
  <c r="M10" i="8" s="1"/>
  <c r="D33" i="8" s="1"/>
  <c r="I9" i="8"/>
  <c r="F24" i="8" s="1"/>
  <c r="I8" i="8"/>
  <c r="M8" i="8" s="1"/>
  <c r="D30" i="8" s="1"/>
  <c r="I7" i="8"/>
  <c r="M7" i="8" s="1"/>
  <c r="D32" i="8" s="1"/>
  <c r="I6" i="8"/>
  <c r="M6" i="8" s="1"/>
  <c r="D29" i="8" s="1"/>
  <c r="I5" i="8"/>
  <c r="B4" i="8"/>
  <c r="A28" i="8" s="1"/>
  <c r="F2" i="3"/>
  <c r="I12" i="7"/>
  <c r="M12" i="7" s="1"/>
  <c r="D35" i="7" s="1"/>
  <c r="I11" i="7"/>
  <c r="M11" i="7" s="1"/>
  <c r="D34" i="7" s="1"/>
  <c r="I10" i="7"/>
  <c r="M10" i="7" s="1"/>
  <c r="D33" i="7" s="1"/>
  <c r="I9" i="7"/>
  <c r="F24" i="7" s="1"/>
  <c r="I8" i="7"/>
  <c r="M8" i="7" s="1"/>
  <c r="D30" i="7" s="1"/>
  <c r="I7" i="7"/>
  <c r="M7" i="7" s="1"/>
  <c r="D32" i="7" s="1"/>
  <c r="I6" i="7"/>
  <c r="M6" i="7" s="1"/>
  <c r="D29" i="7" s="1"/>
  <c r="I5" i="7"/>
  <c r="B4" i="7"/>
  <c r="A28" i="7" s="1"/>
  <c r="I12" i="6"/>
  <c r="M12" i="6" s="1"/>
  <c r="D35" i="6" s="1"/>
  <c r="I11" i="6"/>
  <c r="M11" i="6" s="1"/>
  <c r="D34" i="6" s="1"/>
  <c r="I10" i="6"/>
  <c r="M10" i="6" s="1"/>
  <c r="D33" i="6" s="1"/>
  <c r="I9" i="6"/>
  <c r="F24" i="6" s="1"/>
  <c r="I8" i="6"/>
  <c r="M8" i="6" s="1"/>
  <c r="D30" i="6" s="1"/>
  <c r="I7" i="6"/>
  <c r="M7" i="6" s="1"/>
  <c r="D32" i="6" s="1"/>
  <c r="I6" i="6"/>
  <c r="M6" i="6" s="1"/>
  <c r="D29" i="6" s="1"/>
  <c r="I5" i="6"/>
  <c r="B4" i="6"/>
  <c r="A28" i="6" s="1"/>
  <c r="I12" i="5"/>
  <c r="M12" i="5" s="1"/>
  <c r="D35" i="5" s="1"/>
  <c r="I11" i="5"/>
  <c r="M11" i="5" s="1"/>
  <c r="D34" i="5" s="1"/>
  <c r="I10" i="5"/>
  <c r="M10" i="5" s="1"/>
  <c r="D33" i="5" s="1"/>
  <c r="I9" i="5"/>
  <c r="F24" i="5" s="1"/>
  <c r="I8" i="5"/>
  <c r="M8" i="5" s="1"/>
  <c r="D30" i="5" s="1"/>
  <c r="I7" i="5"/>
  <c r="M7" i="5" s="1"/>
  <c r="D32" i="5" s="1"/>
  <c r="I6" i="5"/>
  <c r="M6" i="5" s="1"/>
  <c r="D29" i="5" s="1"/>
  <c r="I5" i="5"/>
  <c r="B4" i="5"/>
  <c r="A28" i="5" s="1"/>
  <c r="D35" i="4"/>
  <c r="M12" i="4"/>
  <c r="I12" i="4"/>
  <c r="I11" i="4"/>
  <c r="M11" i="4" s="1"/>
  <c r="D34" i="4" s="1"/>
  <c r="I10" i="4"/>
  <c r="M10" i="4" s="1"/>
  <c r="D33" i="4" s="1"/>
  <c r="I9" i="4"/>
  <c r="F24" i="4" s="1"/>
  <c r="I8" i="4"/>
  <c r="M8" i="4" s="1"/>
  <c r="D30" i="4" s="1"/>
  <c r="I7" i="4"/>
  <c r="M7" i="4" s="1"/>
  <c r="D32" i="4" s="1"/>
  <c r="I6" i="4"/>
  <c r="M6" i="4" s="1"/>
  <c r="D29" i="4" s="1"/>
  <c r="I5" i="4"/>
  <c r="B4" i="4"/>
  <c r="A28" i="4" s="1"/>
  <c r="B4" i="3"/>
  <c r="A28" i="3" s="1"/>
  <c r="I10" i="3"/>
  <c r="M10" i="3" s="1"/>
  <c r="D33" i="3" s="1"/>
  <c r="I9" i="3"/>
  <c r="F24" i="3" s="1"/>
  <c r="I8" i="3"/>
  <c r="M8" i="3" s="1"/>
  <c r="D30" i="3" s="1"/>
  <c r="I7" i="3"/>
  <c r="M7" i="3" s="1"/>
  <c r="D32" i="3" s="1"/>
  <c r="I6" i="3"/>
  <c r="M6" i="3" s="1"/>
  <c r="D29" i="3" s="1"/>
  <c r="I5" i="3"/>
  <c r="I12" i="3"/>
  <c r="M12" i="3" s="1"/>
  <c r="D35" i="3" s="1"/>
  <c r="I11" i="3"/>
  <c r="M11" i="3" s="1"/>
  <c r="D34" i="3" s="1"/>
  <c r="I12" i="2"/>
  <c r="M12" i="2" s="1"/>
  <c r="D35" i="2" s="1"/>
  <c r="I11" i="2"/>
  <c r="M11" i="2" s="1"/>
  <c r="D34" i="2" s="1"/>
  <c r="I10" i="2"/>
  <c r="M10" i="2" s="1"/>
  <c r="D33" i="2" s="1"/>
  <c r="I9" i="2"/>
  <c r="F24" i="2" s="1"/>
  <c r="I8" i="2"/>
  <c r="M8" i="2" s="1"/>
  <c r="D30" i="2" s="1"/>
  <c r="I7" i="2"/>
  <c r="M7" i="2" s="1"/>
  <c r="D32" i="2" s="1"/>
  <c r="I6" i="2"/>
  <c r="F21" i="2" s="1"/>
  <c r="I5" i="2"/>
  <c r="B4" i="2"/>
  <c r="A28" i="2" s="1"/>
  <c r="I12" i="1"/>
  <c r="M12" i="1" s="1"/>
  <c r="D35" i="1" s="1"/>
  <c r="I11" i="1"/>
  <c r="M11" i="1" s="1"/>
  <c r="D34" i="1" s="1"/>
  <c r="I34" i="1" s="1"/>
  <c r="I9" i="1"/>
  <c r="M9" i="1" s="1"/>
  <c r="D31" i="1" s="1"/>
  <c r="I10" i="1"/>
  <c r="M10" i="1" s="1"/>
  <c r="D33" i="1" s="1"/>
  <c r="I7" i="1"/>
  <c r="M7" i="1" s="1"/>
  <c r="D32" i="1" s="1"/>
  <c r="A28" i="1"/>
  <c r="I8" i="1"/>
  <c r="M8" i="1" s="1"/>
  <c r="D30" i="1" s="1"/>
  <c r="I6" i="1"/>
  <c r="M6" i="1" s="1"/>
  <c r="D29" i="1" s="1"/>
  <c r="I5" i="1"/>
  <c r="M5" i="1" s="1"/>
  <c r="B4" i="1"/>
  <c r="B20" i="1" s="1"/>
  <c r="F23" i="13" l="1"/>
  <c r="I30" i="12"/>
  <c r="A28" i="12"/>
  <c r="I33" i="12" s="1"/>
  <c r="I29" i="12"/>
  <c r="I32" i="12"/>
  <c r="I34" i="12"/>
  <c r="F23" i="11"/>
  <c r="M6" i="11"/>
  <c r="D29" i="11" s="1"/>
  <c r="I33" i="10"/>
  <c r="I34" i="10"/>
  <c r="I31" i="10"/>
  <c r="I35" i="10"/>
  <c r="I29" i="8"/>
  <c r="F23" i="9"/>
  <c r="M6" i="9"/>
  <c r="D29" i="9" s="1"/>
  <c r="F23" i="14"/>
  <c r="I32" i="14"/>
  <c r="I30" i="14"/>
  <c r="I33" i="14"/>
  <c r="I34" i="14"/>
  <c r="I35" i="14"/>
  <c r="B20" i="14"/>
  <c r="F20" i="14" s="1"/>
  <c r="M5" i="14"/>
  <c r="D28" i="14" s="1"/>
  <c r="I28" i="14" s="1"/>
  <c r="M9" i="14"/>
  <c r="D31" i="14" s="1"/>
  <c r="I31" i="14" s="1"/>
  <c r="M6" i="14"/>
  <c r="D29" i="14" s="1"/>
  <c r="I29" i="14" s="1"/>
  <c r="F21" i="13"/>
  <c r="F24" i="13"/>
  <c r="A28" i="13"/>
  <c r="I33" i="13" s="1"/>
  <c r="F20" i="13"/>
  <c r="F20" i="12"/>
  <c r="M9" i="12"/>
  <c r="D31" i="12" s="1"/>
  <c r="I31" i="12" s="1"/>
  <c r="M5" i="12"/>
  <c r="D28" i="12" s="1"/>
  <c r="I28" i="12" s="1"/>
  <c r="F21" i="12"/>
  <c r="F23" i="12"/>
  <c r="I32" i="11"/>
  <c r="I30" i="11"/>
  <c r="I33" i="11"/>
  <c r="I34" i="11"/>
  <c r="I35" i="11"/>
  <c r="I29" i="11"/>
  <c r="M5" i="11"/>
  <c r="D28" i="11" s="1"/>
  <c r="I28" i="11" s="1"/>
  <c r="B20" i="11"/>
  <c r="F20" i="11" s="1"/>
  <c r="M9" i="11"/>
  <c r="D31" i="11" s="1"/>
  <c r="I31" i="11" s="1"/>
  <c r="F20" i="9"/>
  <c r="M9" i="9"/>
  <c r="D31" i="9" s="1"/>
  <c r="M5" i="9"/>
  <c r="D28" i="9" s="1"/>
  <c r="A28" i="9"/>
  <c r="I33" i="9" s="1"/>
  <c r="I29" i="10"/>
  <c r="I32" i="10"/>
  <c r="I30" i="10"/>
  <c r="B20" i="10"/>
  <c r="F20" i="10" s="1"/>
  <c r="M5" i="10"/>
  <c r="D28" i="10" s="1"/>
  <c r="I28" i="10" s="1"/>
  <c r="F21" i="10"/>
  <c r="F23" i="10"/>
  <c r="F24" i="10"/>
  <c r="I32" i="8"/>
  <c r="I30" i="8"/>
  <c r="I33" i="8"/>
  <c r="I34" i="8"/>
  <c r="I35" i="8"/>
  <c r="M9" i="8"/>
  <c r="D31" i="8" s="1"/>
  <c r="I31" i="8" s="1"/>
  <c r="B20" i="8"/>
  <c r="F20" i="8" s="1"/>
  <c r="M5" i="8"/>
  <c r="D28" i="8" s="1"/>
  <c r="I28" i="8" s="1"/>
  <c r="F21" i="8"/>
  <c r="F23" i="8"/>
  <c r="F23" i="7"/>
  <c r="F23" i="5"/>
  <c r="F23" i="6"/>
  <c r="I29" i="6"/>
  <c r="I33" i="4"/>
  <c r="I29" i="4"/>
  <c r="I32" i="7"/>
  <c r="I29" i="7"/>
  <c r="I30" i="7"/>
  <c r="I33" i="7"/>
  <c r="I34" i="7"/>
  <c r="I35" i="7"/>
  <c r="M9" i="7"/>
  <c r="D31" i="7" s="1"/>
  <c r="I31" i="7" s="1"/>
  <c r="B20" i="7"/>
  <c r="F20" i="7" s="1"/>
  <c r="M5" i="7"/>
  <c r="D28" i="7" s="1"/>
  <c r="I28" i="7" s="1"/>
  <c r="I37" i="7" s="1"/>
  <c r="F21" i="7"/>
  <c r="I32" i="6"/>
  <c r="I30" i="6"/>
  <c r="I33" i="6"/>
  <c r="I34" i="6"/>
  <c r="I35" i="6"/>
  <c r="M9" i="6"/>
  <c r="D31" i="6" s="1"/>
  <c r="I31" i="6" s="1"/>
  <c r="B20" i="6"/>
  <c r="F20" i="6" s="1"/>
  <c r="M5" i="6"/>
  <c r="D28" i="6" s="1"/>
  <c r="I28" i="6" s="1"/>
  <c r="F21" i="6"/>
  <c r="I29" i="5"/>
  <c r="I32" i="5"/>
  <c r="I30" i="5"/>
  <c r="I33" i="5"/>
  <c r="I34" i="5"/>
  <c r="I35" i="5"/>
  <c r="M9" i="5"/>
  <c r="D31" i="5" s="1"/>
  <c r="I31" i="5" s="1"/>
  <c r="B20" i="5"/>
  <c r="F20" i="5" s="1"/>
  <c r="M5" i="5"/>
  <c r="D28" i="5" s="1"/>
  <c r="I28" i="5" s="1"/>
  <c r="F21" i="5"/>
  <c r="I32" i="4"/>
  <c r="I30" i="4"/>
  <c r="I34" i="4"/>
  <c r="I35" i="4"/>
  <c r="B20" i="4"/>
  <c r="F20" i="4" s="1"/>
  <c r="M5" i="4"/>
  <c r="D28" i="4" s="1"/>
  <c r="I28" i="4" s="1"/>
  <c r="F21" i="4"/>
  <c r="F23" i="4"/>
  <c r="M9" i="4"/>
  <c r="D31" i="4" s="1"/>
  <c r="I31" i="4" s="1"/>
  <c r="F23" i="2"/>
  <c r="I35" i="1"/>
  <c r="I31" i="1"/>
  <c r="I32" i="1"/>
  <c r="I33" i="1"/>
  <c r="I29" i="1"/>
  <c r="I30" i="1"/>
  <c r="M6" i="2"/>
  <c r="D29" i="2" s="1"/>
  <c r="I29" i="2" s="1"/>
  <c r="F23" i="3"/>
  <c r="I29" i="3"/>
  <c r="I32" i="3"/>
  <c r="I30" i="3"/>
  <c r="I33" i="3"/>
  <c r="I34" i="3"/>
  <c r="I35" i="3"/>
  <c r="B20" i="3"/>
  <c r="F20" i="3" s="1"/>
  <c r="M5" i="3"/>
  <c r="D28" i="3" s="1"/>
  <c r="I28" i="3" s="1"/>
  <c r="F21" i="3"/>
  <c r="M9" i="3"/>
  <c r="D31" i="3" s="1"/>
  <c r="I31" i="3" s="1"/>
  <c r="I32" i="2"/>
  <c r="I30" i="2"/>
  <c r="I33" i="2"/>
  <c r="I34" i="2"/>
  <c r="I35" i="2"/>
  <c r="M9" i="2"/>
  <c r="D31" i="2" s="1"/>
  <c r="I31" i="2" s="1"/>
  <c r="B20" i="2"/>
  <c r="F20" i="2" s="1"/>
  <c r="M5" i="2"/>
  <c r="L28" i="1"/>
  <c r="D28" i="1"/>
  <c r="I28" i="1" s="1"/>
  <c r="F21" i="1"/>
  <c r="F23" i="1"/>
  <c r="F20" i="1"/>
  <c r="F24" i="1"/>
  <c r="I35" i="12" l="1"/>
  <c r="L28" i="12" s="1"/>
  <c r="I37" i="11"/>
  <c r="I37" i="10"/>
  <c r="I37" i="8"/>
  <c r="I28" i="9"/>
  <c r="I37" i="14"/>
  <c r="L28" i="14"/>
  <c r="I29" i="13"/>
  <c r="I35" i="13"/>
  <c r="I34" i="13"/>
  <c r="I31" i="13"/>
  <c r="I30" i="13"/>
  <c r="I32" i="13"/>
  <c r="I28" i="13"/>
  <c r="L28" i="11"/>
  <c r="I29" i="9"/>
  <c r="I32" i="9"/>
  <c r="I31" i="9"/>
  <c r="I35" i="9"/>
  <c r="I34" i="9"/>
  <c r="I30" i="9"/>
  <c r="L28" i="10"/>
  <c r="L28" i="8"/>
  <c r="L28" i="6"/>
  <c r="I37" i="5"/>
  <c r="L28" i="7"/>
  <c r="I37" i="6"/>
  <c r="L28" i="5"/>
  <c r="L28" i="4"/>
  <c r="I37" i="4"/>
  <c r="D28" i="2"/>
  <c r="I28" i="2" s="1"/>
  <c r="I37" i="2" s="1"/>
  <c r="I37" i="1"/>
  <c r="I37" i="3"/>
  <c r="L28" i="3"/>
  <c r="L28" i="2"/>
  <c r="I37" i="13" l="1"/>
  <c r="I37" i="12"/>
  <c r="L28" i="9"/>
  <c r="I37" i="9"/>
  <c r="L28" i="13"/>
</calcChain>
</file>

<file path=xl/sharedStrings.xml><?xml version="1.0" encoding="utf-8"?>
<sst xmlns="http://schemas.openxmlformats.org/spreadsheetml/2006/main" count="1498" uniqueCount="37">
  <si>
    <t>Applied current</t>
  </si>
  <si>
    <t>A</t>
  </si>
  <si>
    <t xml:space="preserve"> </t>
  </si>
  <si>
    <t>Time</t>
  </si>
  <si>
    <t>h</t>
  </si>
  <si>
    <t>Time (s)</t>
  </si>
  <si>
    <t>s</t>
  </si>
  <si>
    <t>Mengde metall</t>
  </si>
  <si>
    <t>g</t>
  </si>
  <si>
    <t>Vektprosent</t>
  </si>
  <si>
    <t>Mn</t>
  </si>
  <si>
    <t>Si</t>
  </si>
  <si>
    <t>Al</t>
  </si>
  <si>
    <t>Mengde av hvert metall</t>
  </si>
  <si>
    <t>Cr</t>
  </si>
  <si>
    <t>Antall mol</t>
  </si>
  <si>
    <t>Molare masser:</t>
  </si>
  <si>
    <t>Elemnetærladning</t>
  </si>
  <si>
    <t>C</t>
  </si>
  <si>
    <t>Antall elektroner</t>
  </si>
  <si>
    <t>Mol</t>
  </si>
  <si>
    <t>mol</t>
  </si>
  <si>
    <t>Faraday's constant</t>
  </si>
  <si>
    <t>C/mol</t>
  </si>
  <si>
    <t>Teoretisk utbytte</t>
  </si>
  <si>
    <t>Current efficiency</t>
  </si>
  <si>
    <t>Avogadros tall</t>
  </si>
  <si>
    <t>mol-1</t>
  </si>
  <si>
    <t>Total number of electrons</t>
  </si>
  <si>
    <t>species total number of electrons</t>
  </si>
  <si>
    <t>CE</t>
  </si>
  <si>
    <t>sum</t>
  </si>
  <si>
    <t>W</t>
  </si>
  <si>
    <t>Mo</t>
  </si>
  <si>
    <t>Ca</t>
  </si>
  <si>
    <t>Mg</t>
  </si>
  <si>
    <t>Other than mn and 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</si>
</sst>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11" fontId="0" fillId="0" borderId="0" xfId="0" applyNumberFormat="1"/>
    <xf numFmtId="0" fontId="2" fillId="0" borderId="1" xfId="0" applyFont="1" applyBorder="1"/>
    <xf numFmtId="0" fontId="4" fillId="0" borderId="0" xfId="0" applyFont="1"/>
    <xf numFmtId="10" fontId="0" fillId="0" borderId="0" xfId="1" applyNumberFormat="1" applyFont="1"/>
    <xf numFmtId="164" fontId="2" fillId="0" borderId="1" xfId="0" applyNumberFormat="1" applyFont="1" applyBorder="1"/>
    <xf numFmtId="0" fontId="5" fillId="0" borderId="0" xfId="0" applyFont="1"/>
    <xf numFmtId="10" fontId="5" fillId="0" borderId="0" xfId="1" applyNumberFormat="1" applyFont="1"/>
    <xf numFmtId="10" fontId="0" fillId="0" borderId="0" xfId="0" applyNumberFormat="1"/>
    <xf numFmtId="0" fontId="0" fillId="0" borderId="0" xfId="0" applyAlignment="1">
      <alignment horizontal="center"/>
    </xf>
    <xf numFmtId="10" fontId="3" fillId="0" borderId="0" xfId="0" applyNumberFormat="1" applyFont="1"/>
    <xf numFmtId="0" fontId="3" fillId="2" borderId="0" xfId="0" applyFont="1" applyFill="1"/>
    <xf numFmtId="10" fontId="0" fillId="2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opLeftCell="A16" zoomScale="85" zoomScaleNormal="85" workbookViewId="0">
      <selection activeCell="F11" sqref="F11"/>
    </sheetView>
  </sheetViews>
  <sheetFormatPr baseColWidth="10" defaultColWidth="8.7265625" defaultRowHeight="14.5" x14ac:dyDescent="0.35"/>
  <cols>
    <col min="1" max="1" width="16.7265625" bestFit="1" customWidth="1"/>
    <col min="5" max="5" width="13.26953125" bestFit="1" customWidth="1"/>
    <col min="9" max="9" width="14.26953125" customWidth="1"/>
    <col min="12" max="12" width="9.26953125" bestFit="1" customWidth="1"/>
  </cols>
  <sheetData>
    <row r="1" spans="1:17" x14ac:dyDescent="0.35">
      <c r="J1" t="s">
        <v>10</v>
      </c>
      <c r="K1" t="s">
        <v>11</v>
      </c>
      <c r="L1" t="s">
        <v>32</v>
      </c>
      <c r="M1" t="s">
        <v>12</v>
      </c>
      <c r="N1" t="s">
        <v>14</v>
      </c>
      <c r="O1" t="s">
        <v>33</v>
      </c>
      <c r="P1" t="s">
        <v>34</v>
      </c>
      <c r="Q1" t="s">
        <v>35</v>
      </c>
    </row>
    <row r="2" spans="1:17" x14ac:dyDescent="0.35">
      <c r="A2" t="s">
        <v>0</v>
      </c>
      <c r="B2" s="1">
        <v>4.4160000000000004</v>
      </c>
      <c r="C2" t="s">
        <v>1</v>
      </c>
      <c r="D2" t="s">
        <v>2</v>
      </c>
      <c r="E2" t="s">
        <v>7</v>
      </c>
      <c r="F2" s="1">
        <v>14.32</v>
      </c>
      <c r="G2" t="s">
        <v>8</v>
      </c>
      <c r="I2" t="s">
        <v>16</v>
      </c>
      <c r="J2">
        <v>54.94</v>
      </c>
      <c r="K2">
        <v>28.09</v>
      </c>
      <c r="L2">
        <v>183.85</v>
      </c>
      <c r="M2">
        <v>26.98</v>
      </c>
      <c r="N2">
        <v>52</v>
      </c>
      <c r="O2">
        <v>95.95</v>
      </c>
      <c r="P2">
        <v>40.08</v>
      </c>
      <c r="Q2">
        <v>24.31</v>
      </c>
    </row>
    <row r="3" spans="1:17" x14ac:dyDescent="0.35">
      <c r="A3" t="s">
        <v>3</v>
      </c>
      <c r="B3" s="1">
        <v>4</v>
      </c>
      <c r="C3" t="s">
        <v>4</v>
      </c>
    </row>
    <row r="4" spans="1:17" x14ac:dyDescent="0.35">
      <c r="A4" t="s">
        <v>5</v>
      </c>
      <c r="B4">
        <f>B3*3600</f>
        <v>14400</v>
      </c>
      <c r="C4" t="s">
        <v>6</v>
      </c>
      <c r="E4" t="s">
        <v>9</v>
      </c>
      <c r="H4" s="14" t="s">
        <v>13</v>
      </c>
      <c r="I4" s="14"/>
      <c r="L4" t="s">
        <v>15</v>
      </c>
      <c r="O4" t="s">
        <v>19</v>
      </c>
    </row>
    <row r="5" spans="1:17" x14ac:dyDescent="0.35">
      <c r="A5" t="s">
        <v>17</v>
      </c>
      <c r="B5" s="2">
        <v>1.602176565E-19</v>
      </c>
      <c r="C5" t="s">
        <v>18</v>
      </c>
      <c r="E5" t="s">
        <v>10</v>
      </c>
      <c r="F5" s="5">
        <v>0.24299999999999999</v>
      </c>
      <c r="H5" t="s">
        <v>10</v>
      </c>
      <c r="I5">
        <f>F2*F5</f>
        <v>3.4797600000000002</v>
      </c>
      <c r="J5" t="s">
        <v>8</v>
      </c>
      <c r="L5" t="s">
        <v>10</v>
      </c>
      <c r="M5">
        <f>I5/J2</f>
        <v>6.3337459046232253E-2</v>
      </c>
      <c r="N5" t="s">
        <v>20</v>
      </c>
      <c r="P5" t="s">
        <v>10</v>
      </c>
      <c r="Q5">
        <v>2</v>
      </c>
    </row>
    <row r="6" spans="1:17" x14ac:dyDescent="0.35">
      <c r="A6" t="s">
        <v>22</v>
      </c>
      <c r="B6">
        <v>96485</v>
      </c>
      <c r="C6" t="s">
        <v>23</v>
      </c>
      <c r="E6" t="s">
        <v>11</v>
      </c>
      <c r="F6" s="5">
        <v>4.3999999999999997E-2</v>
      </c>
      <c r="H6" t="s">
        <v>11</v>
      </c>
      <c r="I6">
        <f>F2*F6</f>
        <v>0.63007999999999997</v>
      </c>
      <c r="J6" t="s">
        <v>8</v>
      </c>
      <c r="L6" t="s">
        <v>11</v>
      </c>
      <c r="M6">
        <f>I6/K2</f>
        <v>2.2430758276966892E-2</v>
      </c>
      <c r="N6" t="s">
        <v>21</v>
      </c>
      <c r="P6" t="s">
        <v>11</v>
      </c>
      <c r="Q6">
        <v>4</v>
      </c>
    </row>
    <row r="7" spans="1:17" x14ac:dyDescent="0.35">
      <c r="A7" t="s">
        <v>26</v>
      </c>
      <c r="B7" s="2">
        <v>6.0221E+23</v>
      </c>
      <c r="C7" t="s">
        <v>27</v>
      </c>
      <c r="E7" t="s">
        <v>32</v>
      </c>
      <c r="F7" s="5">
        <v>3.5999999999999997E-2</v>
      </c>
      <c r="H7" t="s">
        <v>32</v>
      </c>
      <c r="I7">
        <f>F7*F2</f>
        <v>0.51551999999999998</v>
      </c>
      <c r="J7" t="s">
        <v>8</v>
      </c>
      <c r="L7" t="s">
        <v>32</v>
      </c>
      <c r="M7">
        <f>I7/L2</f>
        <v>2.8040250203970629E-3</v>
      </c>
      <c r="N7" t="s">
        <v>21</v>
      </c>
      <c r="P7" t="s">
        <v>32</v>
      </c>
      <c r="Q7">
        <v>5</v>
      </c>
    </row>
    <row r="8" spans="1:17" x14ac:dyDescent="0.35">
      <c r="E8" t="s">
        <v>12</v>
      </c>
      <c r="F8" s="5">
        <v>1E-3</v>
      </c>
      <c r="H8" t="s">
        <v>12</v>
      </c>
      <c r="I8">
        <f>F2*F8</f>
        <v>1.4320000000000001E-2</v>
      </c>
      <c r="J8" t="s">
        <v>8</v>
      </c>
      <c r="L8" t="s">
        <v>12</v>
      </c>
      <c r="M8">
        <f>I8/M2</f>
        <v>5.3076352853965905E-4</v>
      </c>
      <c r="N8" t="s">
        <v>21</v>
      </c>
      <c r="P8" t="s">
        <v>12</v>
      </c>
      <c r="Q8">
        <v>3</v>
      </c>
    </row>
    <row r="9" spans="1:17" x14ac:dyDescent="0.35">
      <c r="E9" t="s">
        <v>14</v>
      </c>
      <c r="F9" s="5">
        <v>1.0999999999999999E-2</v>
      </c>
      <c r="H9" t="s">
        <v>14</v>
      </c>
      <c r="I9">
        <f>F2*F9</f>
        <v>0.15751999999999999</v>
      </c>
      <c r="J9" t="s">
        <v>8</v>
      </c>
      <c r="L9" t="s">
        <v>14</v>
      </c>
      <c r="M9">
        <f>I9/N2</f>
        <v>3.0292307692307693E-3</v>
      </c>
      <c r="N9" t="s">
        <v>21</v>
      </c>
      <c r="P9" t="s">
        <v>14</v>
      </c>
      <c r="Q9">
        <v>3</v>
      </c>
    </row>
    <row r="10" spans="1:17" x14ac:dyDescent="0.35">
      <c r="E10" t="s">
        <v>33</v>
      </c>
      <c r="F10" s="5">
        <v>8.0000000000000002E-3</v>
      </c>
      <c r="H10" t="s">
        <v>33</v>
      </c>
      <c r="I10">
        <f>F2*F10</f>
        <v>0.11456000000000001</v>
      </c>
      <c r="J10" t="s">
        <v>8</v>
      </c>
      <c r="L10" t="s">
        <v>33</v>
      </c>
      <c r="M10">
        <f>I10/O2</f>
        <v>1.1939551849921835E-3</v>
      </c>
      <c r="N10" t="s">
        <v>21</v>
      </c>
      <c r="P10" t="s">
        <v>33</v>
      </c>
      <c r="Q10">
        <v>3</v>
      </c>
    </row>
    <row r="11" spans="1:17" x14ac:dyDescent="0.35">
      <c r="E11" t="s">
        <v>34</v>
      </c>
      <c r="F11" s="5">
        <v>0</v>
      </c>
      <c r="H11" t="s">
        <v>34</v>
      </c>
      <c r="I11">
        <f>F2*F11</f>
        <v>0</v>
      </c>
      <c r="J11" t="s">
        <v>8</v>
      </c>
      <c r="L11" t="s">
        <v>34</v>
      </c>
      <c r="M11">
        <f>I11/P2</f>
        <v>0</v>
      </c>
      <c r="N11" t="s">
        <v>21</v>
      </c>
      <c r="P11" t="s">
        <v>34</v>
      </c>
      <c r="Q11">
        <v>2</v>
      </c>
    </row>
    <row r="12" spans="1:17" x14ac:dyDescent="0.35">
      <c r="E12" t="s">
        <v>35</v>
      </c>
      <c r="F12" s="5">
        <v>0</v>
      </c>
      <c r="H12" t="s">
        <v>35</v>
      </c>
      <c r="I12">
        <f>F2*F12</f>
        <v>0</v>
      </c>
      <c r="J12" t="s">
        <v>8</v>
      </c>
      <c r="L12" t="s">
        <v>35</v>
      </c>
      <c r="M12">
        <f>I12/Q2</f>
        <v>0</v>
      </c>
      <c r="N12" t="s">
        <v>21</v>
      </c>
      <c r="P12" t="s">
        <v>35</v>
      </c>
      <c r="Q12">
        <v>2</v>
      </c>
    </row>
    <row r="19" spans="1:12" x14ac:dyDescent="0.35">
      <c r="A19" s="3" t="s">
        <v>24</v>
      </c>
      <c r="B19" s="3"/>
      <c r="C19" s="3"/>
      <c r="D19" s="3"/>
      <c r="E19" s="3" t="s">
        <v>25</v>
      </c>
      <c r="F19" s="3"/>
    </row>
    <row r="20" spans="1:12" x14ac:dyDescent="0.35">
      <c r="A20" s="3" t="s">
        <v>10</v>
      </c>
      <c r="B20" s="3">
        <f>B2*B4*J2/(B6*Q5)</f>
        <v>18.104661740166868</v>
      </c>
      <c r="C20" s="3"/>
      <c r="D20" s="3"/>
      <c r="E20" s="3" t="s">
        <v>10</v>
      </c>
      <c r="F20" s="6">
        <f>I5/B20</f>
        <v>0.19220243106115761</v>
      </c>
    </row>
    <row r="21" spans="1:12" x14ac:dyDescent="0.35">
      <c r="A21" s="3" t="s">
        <v>11</v>
      </c>
      <c r="B21" s="3"/>
      <c r="C21" s="3"/>
      <c r="D21" s="3"/>
      <c r="E21" s="3" t="s">
        <v>11</v>
      </c>
      <c r="F21" s="3" t="e">
        <f>I6/B21</f>
        <v>#DIV/0!</v>
      </c>
    </row>
    <row r="22" spans="1:12" x14ac:dyDescent="0.35">
      <c r="A22" s="3"/>
      <c r="B22" s="3"/>
      <c r="C22" s="3"/>
      <c r="D22" s="3"/>
      <c r="E22" s="3"/>
      <c r="F22" s="3"/>
    </row>
    <row r="23" spans="1:12" x14ac:dyDescent="0.35">
      <c r="A23" s="3" t="s">
        <v>12</v>
      </c>
      <c r="B23" s="3"/>
      <c r="C23" s="3"/>
      <c r="D23" s="3"/>
      <c r="E23" s="3" t="s">
        <v>12</v>
      </c>
      <c r="F23" s="3" t="e">
        <f>I8/B23</f>
        <v>#DIV/0!</v>
      </c>
    </row>
    <row r="24" spans="1:12" x14ac:dyDescent="0.35">
      <c r="A24" s="3" t="s">
        <v>14</v>
      </c>
      <c r="B24" s="3"/>
      <c r="C24" s="3"/>
      <c r="D24" s="3"/>
      <c r="E24" s="3" t="s">
        <v>14</v>
      </c>
      <c r="F24" s="3" t="e">
        <f>I9/B24</f>
        <v>#DIV/0!</v>
      </c>
    </row>
    <row r="27" spans="1:12" x14ac:dyDescent="0.35">
      <c r="A27" s="4" t="s">
        <v>28</v>
      </c>
      <c r="D27" t="s">
        <v>29</v>
      </c>
      <c r="H27" s="7" t="s">
        <v>30</v>
      </c>
      <c r="I27" s="7"/>
      <c r="L27" t="s">
        <v>36</v>
      </c>
    </row>
    <row r="28" spans="1:12" x14ac:dyDescent="0.35">
      <c r="A28" s="2">
        <f>B2*B4/B5</f>
        <v>3.9690007574165218E+23</v>
      </c>
      <c r="C28" t="s">
        <v>10</v>
      </c>
      <c r="D28" s="2">
        <f>M5*B7*Q5</f>
        <v>7.6284902424463047E+22</v>
      </c>
      <c r="H28" s="7" t="s">
        <v>10</v>
      </c>
      <c r="I28" s="8">
        <f>D28/A28</f>
        <v>0.19220178348899575</v>
      </c>
      <c r="L28" s="9">
        <f>I30+I31+I32+I33+I34+I35</f>
        <v>4.2911776370625224E-2</v>
      </c>
    </row>
    <row r="29" spans="1:12" x14ac:dyDescent="0.35">
      <c r="C29" t="s">
        <v>11</v>
      </c>
      <c r="D29" s="2">
        <f>M6*B7*Q6</f>
        <v>5.4032107767888928E+22</v>
      </c>
      <c r="H29" s="7" t="s">
        <v>11</v>
      </c>
      <c r="I29" s="8">
        <f>D29/A28</f>
        <v>0.13613529215615264</v>
      </c>
    </row>
    <row r="30" spans="1:12" x14ac:dyDescent="0.35">
      <c r="C30" t="s">
        <v>12</v>
      </c>
      <c r="D30" s="2">
        <f>Q8*M8*B7</f>
        <v>9.5889331356560418E+20</v>
      </c>
      <c r="H30" s="7" t="s">
        <v>12</v>
      </c>
      <c r="I30" s="8">
        <f>D30/A28</f>
        <v>2.4159564892342355E-3</v>
      </c>
    </row>
    <row r="31" spans="1:12" x14ac:dyDescent="0.35">
      <c r="C31" t="s">
        <v>14</v>
      </c>
      <c r="D31" s="2">
        <f>Q9*M9*B7</f>
        <v>5.4726991846153839E+21</v>
      </c>
      <c r="H31" s="7" t="s">
        <v>14</v>
      </c>
      <c r="I31" s="8">
        <f>D31/A28</f>
        <v>1.3788607055287236E-2</v>
      </c>
    </row>
    <row r="32" spans="1:12" x14ac:dyDescent="0.35">
      <c r="C32" t="s">
        <v>32</v>
      </c>
      <c r="D32" s="2">
        <f>Q7*M7*B7</f>
        <v>8.443059537666576E+21</v>
      </c>
      <c r="H32" s="7" t="s">
        <v>32</v>
      </c>
      <c r="I32" s="8">
        <f>D32/A28</f>
        <v>2.12725067433907E-2</v>
      </c>
    </row>
    <row r="33" spans="3:9" x14ac:dyDescent="0.35">
      <c r="C33" t="s">
        <v>33</v>
      </c>
      <c r="D33" s="2">
        <f>Q10*M10*B7</f>
        <v>2.1570352558624284E+21</v>
      </c>
      <c r="H33" s="7" t="s">
        <v>33</v>
      </c>
      <c r="I33" s="8">
        <f>D33/A28</f>
        <v>5.4347060827130526E-3</v>
      </c>
    </row>
    <row r="34" spans="3:9" x14ac:dyDescent="0.35">
      <c r="C34" t="s">
        <v>34</v>
      </c>
      <c r="D34" s="2">
        <f>B7*M11*Q11</f>
        <v>0</v>
      </c>
      <c r="H34" s="7" t="s">
        <v>34</v>
      </c>
      <c r="I34" s="8">
        <f>D34/A28</f>
        <v>0</v>
      </c>
    </row>
    <row r="35" spans="3:9" x14ac:dyDescent="0.35">
      <c r="C35" t="s">
        <v>35</v>
      </c>
      <c r="D35" s="2">
        <f>B7*M12*Q12</f>
        <v>0</v>
      </c>
      <c r="H35" s="7" t="s">
        <v>35</v>
      </c>
      <c r="I35" s="8">
        <f>D35/A28</f>
        <v>0</v>
      </c>
    </row>
    <row r="37" spans="3:9" x14ac:dyDescent="0.35">
      <c r="H37" s="1" t="s">
        <v>31</v>
      </c>
      <c r="I37" s="11">
        <f>SUM(I28:I35)</f>
        <v>0.37124885201577362</v>
      </c>
    </row>
  </sheetData>
  <mergeCells count="1">
    <mergeCell ref="H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F374F-5964-40C0-9F2D-D45CCFA1C550}">
  <dimension ref="A1:Q37"/>
  <sheetViews>
    <sheetView topLeftCell="A10" zoomScale="75" workbookViewId="0">
      <selection activeCell="F11" sqref="F11"/>
    </sheetView>
  </sheetViews>
  <sheetFormatPr baseColWidth="10" defaultRowHeight="14.5" x14ac:dyDescent="0.35"/>
  <cols>
    <col min="5" max="5" width="14.453125" customWidth="1"/>
  </cols>
  <sheetData>
    <row r="1" spans="1:17" x14ac:dyDescent="0.35">
      <c r="J1" t="s">
        <v>10</v>
      </c>
      <c r="K1" t="s">
        <v>11</v>
      </c>
      <c r="L1" t="s">
        <v>32</v>
      </c>
      <c r="M1" t="s">
        <v>12</v>
      </c>
      <c r="N1" t="s">
        <v>14</v>
      </c>
      <c r="O1" t="s">
        <v>33</v>
      </c>
      <c r="P1" t="s">
        <v>34</v>
      </c>
      <c r="Q1" t="s">
        <v>35</v>
      </c>
    </row>
    <row r="2" spans="1:17" x14ac:dyDescent="0.35">
      <c r="A2" t="s">
        <v>0</v>
      </c>
      <c r="B2" s="1">
        <v>2.649</v>
      </c>
      <c r="C2" t="s">
        <v>1</v>
      </c>
      <c r="D2" t="s">
        <v>2</v>
      </c>
      <c r="E2" t="s">
        <v>7</v>
      </c>
      <c r="F2" s="1">
        <f>4.19+0.83</f>
        <v>5.0200000000000005</v>
      </c>
      <c r="G2" t="s">
        <v>8</v>
      </c>
      <c r="I2" t="s">
        <v>16</v>
      </c>
      <c r="J2">
        <v>54.94</v>
      </c>
      <c r="K2">
        <v>28.09</v>
      </c>
      <c r="L2">
        <v>183.85</v>
      </c>
      <c r="M2">
        <v>26.98</v>
      </c>
      <c r="N2">
        <v>52</v>
      </c>
      <c r="O2">
        <v>95.95</v>
      </c>
      <c r="P2">
        <v>40.08</v>
      </c>
      <c r="Q2">
        <v>24.31</v>
      </c>
    </row>
    <row r="3" spans="1:17" x14ac:dyDescent="0.35">
      <c r="A3" t="s">
        <v>3</v>
      </c>
      <c r="B3" s="1">
        <v>2.4300000000000002</v>
      </c>
      <c r="C3" t="s">
        <v>4</v>
      </c>
    </row>
    <row r="4" spans="1:17" x14ac:dyDescent="0.35">
      <c r="A4" t="s">
        <v>5</v>
      </c>
      <c r="B4">
        <f>B3*3600</f>
        <v>8748</v>
      </c>
      <c r="C4" t="s">
        <v>6</v>
      </c>
      <c r="E4" t="s">
        <v>9</v>
      </c>
      <c r="H4" s="10" t="s">
        <v>13</v>
      </c>
      <c r="I4" s="10"/>
      <c r="L4" t="s">
        <v>15</v>
      </c>
      <c r="O4" t="s">
        <v>19</v>
      </c>
    </row>
    <row r="5" spans="1:17" x14ac:dyDescent="0.35">
      <c r="A5" t="s">
        <v>17</v>
      </c>
      <c r="B5" s="2">
        <v>1.602176565E-19</v>
      </c>
      <c r="C5" t="s">
        <v>18</v>
      </c>
      <c r="E5" t="s">
        <v>10</v>
      </c>
      <c r="F5" s="5">
        <v>0.26500000000000001</v>
      </c>
      <c r="H5" t="s">
        <v>10</v>
      </c>
      <c r="I5">
        <f>F2*F5</f>
        <v>1.3303000000000003</v>
      </c>
      <c r="J5" t="s">
        <v>8</v>
      </c>
      <c r="L5" t="s">
        <v>10</v>
      </c>
      <c r="M5">
        <f>I5/J2</f>
        <v>2.4213687659264658E-2</v>
      </c>
      <c r="N5" t="s">
        <v>20</v>
      </c>
      <c r="P5" t="s">
        <v>10</v>
      </c>
      <c r="Q5">
        <v>2</v>
      </c>
    </row>
    <row r="6" spans="1:17" x14ac:dyDescent="0.35">
      <c r="A6" t="s">
        <v>22</v>
      </c>
      <c r="B6">
        <v>96485</v>
      </c>
      <c r="C6" t="s">
        <v>23</v>
      </c>
      <c r="E6" t="s">
        <v>11</v>
      </c>
      <c r="F6" s="5">
        <v>4.9000000000000002E-2</v>
      </c>
      <c r="H6" t="s">
        <v>11</v>
      </c>
      <c r="I6">
        <f>F2*F6</f>
        <v>0.24598000000000003</v>
      </c>
      <c r="J6" t="s">
        <v>8</v>
      </c>
      <c r="L6" t="s">
        <v>11</v>
      </c>
      <c r="M6">
        <f>I6/K2</f>
        <v>8.7568529725881115E-3</v>
      </c>
      <c r="N6" t="s">
        <v>21</v>
      </c>
      <c r="P6" t="s">
        <v>11</v>
      </c>
      <c r="Q6">
        <v>4</v>
      </c>
    </row>
    <row r="7" spans="1:17" x14ac:dyDescent="0.35">
      <c r="A7" t="s">
        <v>26</v>
      </c>
      <c r="B7" s="2">
        <v>6.0221E+23</v>
      </c>
      <c r="C7" t="s">
        <v>27</v>
      </c>
      <c r="E7" t="s">
        <v>32</v>
      </c>
      <c r="F7" s="5">
        <v>2.4E-2</v>
      </c>
      <c r="H7" t="s">
        <v>32</v>
      </c>
      <c r="I7">
        <f>F7*F2</f>
        <v>0.12048000000000002</v>
      </c>
      <c r="J7" t="s">
        <v>8</v>
      </c>
      <c r="L7" t="s">
        <v>32</v>
      </c>
      <c r="M7">
        <f>I7/L2</f>
        <v>6.5531683437584996E-4</v>
      </c>
      <c r="N7" t="s">
        <v>21</v>
      </c>
      <c r="P7" t="s">
        <v>32</v>
      </c>
      <c r="Q7">
        <v>5</v>
      </c>
    </row>
    <row r="8" spans="1:17" x14ac:dyDescent="0.35">
      <c r="E8" t="s">
        <v>12</v>
      </c>
      <c r="F8" s="5">
        <v>1E-3</v>
      </c>
      <c r="H8" t="s">
        <v>12</v>
      </c>
      <c r="I8">
        <f>F2*F8</f>
        <v>5.0200000000000002E-3</v>
      </c>
      <c r="J8" t="s">
        <v>8</v>
      </c>
      <c r="L8" t="s">
        <v>12</v>
      </c>
      <c r="M8">
        <f>I8/M2</f>
        <v>1.860637509266123E-4</v>
      </c>
      <c r="N8" t="s">
        <v>21</v>
      </c>
      <c r="P8" t="s">
        <v>12</v>
      </c>
      <c r="Q8">
        <v>3</v>
      </c>
    </row>
    <row r="9" spans="1:17" x14ac:dyDescent="0.35">
      <c r="E9" t="s">
        <v>14</v>
      </c>
      <c r="F9" s="5">
        <v>0.01</v>
      </c>
      <c r="H9" t="s">
        <v>14</v>
      </c>
      <c r="I9">
        <f>F2*F9</f>
        <v>5.0200000000000009E-2</v>
      </c>
      <c r="J9" t="s">
        <v>8</v>
      </c>
      <c r="L9" t="s">
        <v>14</v>
      </c>
      <c r="M9">
        <f>I9/N2</f>
        <v>9.6538461538461556E-4</v>
      </c>
      <c r="N9" t="s">
        <v>21</v>
      </c>
      <c r="P9" t="s">
        <v>14</v>
      </c>
      <c r="Q9">
        <v>3</v>
      </c>
    </row>
    <row r="10" spans="1:17" x14ac:dyDescent="0.35">
      <c r="E10" t="s">
        <v>33</v>
      </c>
      <c r="F10" s="5">
        <v>2E-3</v>
      </c>
      <c r="H10" t="s">
        <v>33</v>
      </c>
      <c r="I10">
        <f>F2*F10</f>
        <v>1.004E-2</v>
      </c>
      <c r="J10" t="s">
        <v>8</v>
      </c>
      <c r="L10" t="s">
        <v>33</v>
      </c>
      <c r="M10">
        <f>I10/O2</f>
        <v>1.0463783220427306E-4</v>
      </c>
      <c r="N10" t="s">
        <v>21</v>
      </c>
      <c r="P10" t="s">
        <v>33</v>
      </c>
      <c r="Q10">
        <v>3</v>
      </c>
    </row>
    <row r="11" spans="1:17" x14ac:dyDescent="0.35">
      <c r="E11" t="s">
        <v>34</v>
      </c>
      <c r="F11" s="5">
        <v>2.0000000000000001E-4</v>
      </c>
      <c r="H11" t="s">
        <v>34</v>
      </c>
      <c r="I11">
        <f>F2*F11</f>
        <v>1.0040000000000001E-3</v>
      </c>
      <c r="J11" t="s">
        <v>8</v>
      </c>
      <c r="L11" t="s">
        <v>34</v>
      </c>
      <c r="M11">
        <f>I11/P2</f>
        <v>2.5049900199600802E-5</v>
      </c>
      <c r="N11" t="s">
        <v>21</v>
      </c>
      <c r="P11" t="s">
        <v>34</v>
      </c>
      <c r="Q11">
        <v>2</v>
      </c>
    </row>
    <row r="12" spans="1:17" x14ac:dyDescent="0.35">
      <c r="E12" t="s">
        <v>35</v>
      </c>
      <c r="F12" s="5">
        <v>0</v>
      </c>
      <c r="H12" t="s">
        <v>35</v>
      </c>
      <c r="I12">
        <f>F2*F12</f>
        <v>0</v>
      </c>
      <c r="J12" t="s">
        <v>8</v>
      </c>
      <c r="L12" t="s">
        <v>35</v>
      </c>
      <c r="M12">
        <f>I12/Q2</f>
        <v>0</v>
      </c>
      <c r="N12" t="s">
        <v>21</v>
      </c>
      <c r="P12" t="s">
        <v>35</v>
      </c>
      <c r="Q12">
        <v>2</v>
      </c>
    </row>
    <row r="19" spans="1:12" x14ac:dyDescent="0.35">
      <c r="A19" s="3" t="s">
        <v>24</v>
      </c>
      <c r="B19" s="3"/>
      <c r="C19" s="3"/>
      <c r="D19" s="3"/>
      <c r="E19" s="3" t="s">
        <v>25</v>
      </c>
      <c r="F19" s="3"/>
    </row>
    <row r="20" spans="1:12" x14ac:dyDescent="0.35">
      <c r="A20" s="3" t="s">
        <v>10</v>
      </c>
      <c r="B20" s="3">
        <f>B2*B4*J2/(B6*Q5)</f>
        <v>6.597654831735503</v>
      </c>
      <c r="C20" s="3"/>
      <c r="D20" s="3"/>
      <c r="E20" s="3" t="s">
        <v>10</v>
      </c>
      <c r="F20" s="6">
        <f>I5/B20</f>
        <v>0.20163225175119792</v>
      </c>
    </row>
    <row r="21" spans="1:12" x14ac:dyDescent="0.35">
      <c r="A21" s="3" t="s">
        <v>11</v>
      </c>
      <c r="B21" s="3"/>
      <c r="C21" s="3"/>
      <c r="D21" s="3"/>
      <c r="E21" s="3" t="s">
        <v>11</v>
      </c>
      <c r="F21" s="3" t="e">
        <f>I6/B21</f>
        <v>#DIV/0!</v>
      </c>
    </row>
    <row r="22" spans="1:12" x14ac:dyDescent="0.35">
      <c r="A22" s="3"/>
      <c r="B22" s="3"/>
      <c r="C22" s="3"/>
      <c r="D22" s="3"/>
      <c r="E22" s="3"/>
      <c r="F22" s="3"/>
    </row>
    <row r="23" spans="1:12" x14ac:dyDescent="0.35">
      <c r="A23" s="3" t="s">
        <v>12</v>
      </c>
      <c r="B23" s="3"/>
      <c r="C23" s="3"/>
      <c r="D23" s="3"/>
      <c r="E23" s="3" t="s">
        <v>12</v>
      </c>
      <c r="F23" s="3" t="e">
        <f>I8/B23</f>
        <v>#DIV/0!</v>
      </c>
    </row>
    <row r="24" spans="1:12" x14ac:dyDescent="0.35">
      <c r="A24" s="3" t="s">
        <v>14</v>
      </c>
      <c r="B24" s="3"/>
      <c r="C24" s="3"/>
      <c r="D24" s="3"/>
      <c r="E24" s="3" t="s">
        <v>14</v>
      </c>
      <c r="F24" s="3" t="e">
        <f>I9/B24</f>
        <v>#DIV/0!</v>
      </c>
    </row>
    <row r="27" spans="1:12" x14ac:dyDescent="0.35">
      <c r="A27" s="4" t="s">
        <v>28</v>
      </c>
      <c r="D27" t="s">
        <v>29</v>
      </c>
      <c r="H27" s="7" t="s">
        <v>30</v>
      </c>
      <c r="I27" s="7"/>
      <c r="L27" t="s">
        <v>36</v>
      </c>
    </row>
    <row r="28" spans="1:12" x14ac:dyDescent="0.35">
      <c r="A28" s="2">
        <f>B2*B4/B5</f>
        <v>1.4463731717359129E+23</v>
      </c>
      <c r="C28" t="s">
        <v>10</v>
      </c>
      <c r="D28" s="2">
        <f>M5*B7*Q5</f>
        <v>2.9163449690571539E+22</v>
      </c>
      <c r="H28" s="7" t="s">
        <v>10</v>
      </c>
      <c r="I28" s="8">
        <f>D28/A28</f>
        <v>0.20163157240790117</v>
      </c>
      <c r="L28" s="9">
        <f>I30+I31+I32+I33+I34+I35</f>
        <v>2.9540408016846081E-2</v>
      </c>
    </row>
    <row r="29" spans="1:12" x14ac:dyDescent="0.35">
      <c r="C29" t="s">
        <v>11</v>
      </c>
      <c r="D29" s="2">
        <f>M6*B7*Q6</f>
        <v>2.1093857714489147E+22</v>
      </c>
      <c r="H29" s="7" t="s">
        <v>11</v>
      </c>
      <c r="I29" s="8">
        <f>D29/A28</f>
        <v>0.14583966383428318</v>
      </c>
    </row>
    <row r="30" spans="1:12" x14ac:dyDescent="0.35">
      <c r="C30" t="s">
        <v>12</v>
      </c>
      <c r="D30" s="2">
        <f>Q8*M8*B7</f>
        <v>3.3614835433654557E+20</v>
      </c>
      <c r="H30" s="7" t="s">
        <v>12</v>
      </c>
      <c r="I30" s="8">
        <f>D30/A28</f>
        <v>2.3240776371225547E-3</v>
      </c>
    </row>
    <row r="31" spans="1:12" x14ac:dyDescent="0.35">
      <c r="C31" t="s">
        <v>14</v>
      </c>
      <c r="D31" s="2">
        <f>Q9*M9*B7</f>
        <v>1.7440928076923082E+21</v>
      </c>
      <c r="H31" s="7" t="s">
        <v>14</v>
      </c>
      <c r="I31" s="8">
        <f>D31/A28</f>
        <v>1.2058387432608952E-2</v>
      </c>
    </row>
    <row r="32" spans="1:12" x14ac:dyDescent="0.35">
      <c r="C32" t="s">
        <v>32</v>
      </c>
      <c r="D32" s="2">
        <f>Q7*M7*B7</f>
        <v>1.9731917541474031E+21</v>
      </c>
      <c r="H32" s="7" t="s">
        <v>32</v>
      </c>
      <c r="I32" s="8">
        <f>D32/A28</f>
        <v>1.3642342050490409E-2</v>
      </c>
    </row>
    <row r="33" spans="3:9" x14ac:dyDescent="0.35">
      <c r="C33" t="s">
        <v>33</v>
      </c>
      <c r="D33" s="2">
        <f>Q10*M10*B7</f>
        <v>1.8904184679520584E+20</v>
      </c>
      <c r="H33" s="7" t="s">
        <v>33</v>
      </c>
      <c r="I33" s="8">
        <f>D33/A28</f>
        <v>1.3070060375105061E-3</v>
      </c>
    </row>
    <row r="34" spans="3:9" x14ac:dyDescent="0.35">
      <c r="C34" t="s">
        <v>34</v>
      </c>
      <c r="D34" s="2">
        <f>B7*M11*Q11</f>
        <v>3.0170600798403199E+19</v>
      </c>
      <c r="H34" s="7" t="s">
        <v>34</v>
      </c>
      <c r="I34" s="8">
        <f>D34/A28</f>
        <v>2.0859485911366117E-4</v>
      </c>
    </row>
    <row r="35" spans="3:9" x14ac:dyDescent="0.35">
      <c r="C35" t="s">
        <v>35</v>
      </c>
      <c r="D35" s="2">
        <f>B7*M12*Q12</f>
        <v>0</v>
      </c>
      <c r="H35" s="7" t="s">
        <v>35</v>
      </c>
      <c r="I35" s="8">
        <f>D35/A28</f>
        <v>0</v>
      </c>
    </row>
    <row r="37" spans="3:9" x14ac:dyDescent="0.35">
      <c r="H37" s="1" t="s">
        <v>31</v>
      </c>
      <c r="I37" s="11">
        <f>SUM(I28:I35)</f>
        <v>0.37701164425903044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41236-8362-4D1F-8608-4517674C1322}">
  <dimension ref="A1:Q37"/>
  <sheetViews>
    <sheetView topLeftCell="A13" zoomScale="85" zoomScaleNormal="85" workbookViewId="0">
      <selection activeCell="F37" sqref="F37"/>
    </sheetView>
  </sheetViews>
  <sheetFormatPr baseColWidth="10" defaultRowHeight="14.5" x14ac:dyDescent="0.35"/>
  <cols>
    <col min="9" max="9" width="18.1796875" bestFit="1" customWidth="1"/>
  </cols>
  <sheetData>
    <row r="1" spans="1:17" x14ac:dyDescent="0.35">
      <c r="J1" t="s">
        <v>10</v>
      </c>
      <c r="K1" t="s">
        <v>11</v>
      </c>
      <c r="L1" t="s">
        <v>32</v>
      </c>
      <c r="M1" t="s">
        <v>12</v>
      </c>
      <c r="N1" t="s">
        <v>14</v>
      </c>
      <c r="O1" t="s">
        <v>33</v>
      </c>
      <c r="P1" t="s">
        <v>34</v>
      </c>
      <c r="Q1" t="s">
        <v>35</v>
      </c>
    </row>
    <row r="2" spans="1:17" x14ac:dyDescent="0.35">
      <c r="A2" t="s">
        <v>0</v>
      </c>
      <c r="B2" s="1">
        <v>1.766</v>
      </c>
      <c r="C2" t="s">
        <v>1</v>
      </c>
      <c r="D2" t="s">
        <v>2</v>
      </c>
      <c r="E2" t="s">
        <v>7</v>
      </c>
      <c r="F2" s="1">
        <v>3.57</v>
      </c>
      <c r="G2" t="s">
        <v>8</v>
      </c>
      <c r="I2" t="s">
        <v>16</v>
      </c>
      <c r="J2">
        <v>54.94</v>
      </c>
      <c r="K2">
        <v>28.09</v>
      </c>
      <c r="L2">
        <v>183.85</v>
      </c>
      <c r="M2">
        <v>26.98</v>
      </c>
      <c r="N2">
        <v>52</v>
      </c>
      <c r="O2">
        <v>95.95</v>
      </c>
      <c r="P2">
        <v>40.08</v>
      </c>
      <c r="Q2">
        <v>24.31</v>
      </c>
    </row>
    <row r="3" spans="1:17" x14ac:dyDescent="0.35">
      <c r="A3" t="s">
        <v>3</v>
      </c>
      <c r="B3" s="1">
        <v>1.92</v>
      </c>
      <c r="C3" t="s">
        <v>4</v>
      </c>
    </row>
    <row r="4" spans="1:17" x14ac:dyDescent="0.35">
      <c r="A4" t="s">
        <v>5</v>
      </c>
      <c r="B4">
        <f>B3*3600</f>
        <v>6912</v>
      </c>
      <c r="C4" t="s">
        <v>6</v>
      </c>
      <c r="E4" t="s">
        <v>9</v>
      </c>
      <c r="H4" s="10" t="s">
        <v>13</v>
      </c>
      <c r="I4" s="10"/>
      <c r="L4" t="s">
        <v>15</v>
      </c>
      <c r="O4" t="s">
        <v>19</v>
      </c>
    </row>
    <row r="5" spans="1:17" x14ac:dyDescent="0.35">
      <c r="A5" t="s">
        <v>17</v>
      </c>
      <c r="B5" s="2">
        <v>1.602176565E-19</v>
      </c>
      <c r="C5" t="s">
        <v>18</v>
      </c>
      <c r="E5" t="s">
        <v>10</v>
      </c>
      <c r="F5" s="5">
        <v>0.313</v>
      </c>
      <c r="H5" t="s">
        <v>10</v>
      </c>
      <c r="I5">
        <f>F2*F5</f>
        <v>1.11741</v>
      </c>
      <c r="J5" t="s">
        <v>8</v>
      </c>
      <c r="L5" t="s">
        <v>10</v>
      </c>
      <c r="M5">
        <f>I5/J2</f>
        <v>2.0338733163451039E-2</v>
      </c>
      <c r="N5" t="s">
        <v>20</v>
      </c>
      <c r="P5" t="s">
        <v>10</v>
      </c>
      <c r="Q5">
        <v>2</v>
      </c>
    </row>
    <row r="6" spans="1:17" x14ac:dyDescent="0.35">
      <c r="A6" t="s">
        <v>22</v>
      </c>
      <c r="B6">
        <v>96485</v>
      </c>
      <c r="C6" t="s">
        <v>23</v>
      </c>
      <c r="E6" t="s">
        <v>11</v>
      </c>
      <c r="F6" s="5">
        <v>4.1000000000000002E-2</v>
      </c>
      <c r="H6" t="s">
        <v>11</v>
      </c>
      <c r="I6">
        <f>F2*F6</f>
        <v>0.14637</v>
      </c>
      <c r="J6" t="s">
        <v>8</v>
      </c>
      <c r="L6" t="s">
        <v>11</v>
      </c>
      <c r="M6">
        <f>I6/K2</f>
        <v>5.210751156995372E-3</v>
      </c>
      <c r="N6" t="s">
        <v>21</v>
      </c>
      <c r="P6" t="s">
        <v>11</v>
      </c>
      <c r="Q6">
        <v>4</v>
      </c>
    </row>
    <row r="7" spans="1:17" x14ac:dyDescent="0.35">
      <c r="A7" t="s">
        <v>26</v>
      </c>
      <c r="B7" s="2">
        <v>6.0221E+23</v>
      </c>
      <c r="C7" t="s">
        <v>27</v>
      </c>
      <c r="E7" t="s">
        <v>32</v>
      </c>
      <c r="F7" s="5">
        <v>1.2999999999999999E-2</v>
      </c>
      <c r="H7" t="s">
        <v>32</v>
      </c>
      <c r="I7">
        <f>F7*F2</f>
        <v>4.6409999999999993E-2</v>
      </c>
      <c r="J7" t="s">
        <v>8</v>
      </c>
      <c r="L7" t="s">
        <v>32</v>
      </c>
      <c r="M7">
        <f>I7/L2</f>
        <v>2.5243404949687242E-4</v>
      </c>
      <c r="N7" t="s">
        <v>21</v>
      </c>
      <c r="P7" t="s">
        <v>32</v>
      </c>
      <c r="Q7">
        <v>5</v>
      </c>
    </row>
    <row r="8" spans="1:17" x14ac:dyDescent="0.35">
      <c r="E8" t="s">
        <v>12</v>
      </c>
      <c r="F8" s="5">
        <v>1E-3</v>
      </c>
      <c r="H8" t="s">
        <v>12</v>
      </c>
      <c r="I8">
        <f>F2*F8</f>
        <v>3.5699999999999998E-3</v>
      </c>
      <c r="J8" t="s">
        <v>8</v>
      </c>
      <c r="L8" t="s">
        <v>12</v>
      </c>
      <c r="M8">
        <f>I8/M2</f>
        <v>1.3232023721275018E-4</v>
      </c>
      <c r="N8" t="s">
        <v>21</v>
      </c>
      <c r="P8" t="s">
        <v>12</v>
      </c>
      <c r="Q8">
        <v>3</v>
      </c>
    </row>
    <row r="9" spans="1:17" x14ac:dyDescent="0.35">
      <c r="E9" t="s">
        <v>14</v>
      </c>
      <c r="F9" s="5">
        <v>1.9E-2</v>
      </c>
      <c r="H9" t="s">
        <v>14</v>
      </c>
      <c r="I9">
        <f>F2*F9</f>
        <v>6.7830000000000001E-2</v>
      </c>
      <c r="J9" t="s">
        <v>8</v>
      </c>
      <c r="L9" t="s">
        <v>14</v>
      </c>
      <c r="M9">
        <f>I9/N2</f>
        <v>1.3044230769230769E-3</v>
      </c>
      <c r="N9" t="s">
        <v>21</v>
      </c>
      <c r="P9" t="s">
        <v>14</v>
      </c>
      <c r="Q9">
        <v>3</v>
      </c>
    </row>
    <row r="10" spans="1:17" x14ac:dyDescent="0.35">
      <c r="E10" t="s">
        <v>33</v>
      </c>
      <c r="F10" s="5">
        <v>3.0000000000000001E-3</v>
      </c>
      <c r="H10" t="s">
        <v>33</v>
      </c>
      <c r="I10">
        <f>F2*F10</f>
        <v>1.0709999999999999E-2</v>
      </c>
      <c r="J10" t="s">
        <v>8</v>
      </c>
      <c r="L10" t="s">
        <v>33</v>
      </c>
      <c r="M10">
        <f>I10/O2</f>
        <v>1.1162063574778529E-4</v>
      </c>
      <c r="N10" t="s">
        <v>21</v>
      </c>
      <c r="P10" t="s">
        <v>33</v>
      </c>
      <c r="Q10">
        <v>3</v>
      </c>
    </row>
    <row r="11" spans="1:17" x14ac:dyDescent="0.35">
      <c r="E11" t="s">
        <v>34</v>
      </c>
      <c r="F11" s="5">
        <v>0</v>
      </c>
      <c r="H11" t="s">
        <v>34</v>
      </c>
      <c r="I11">
        <f>F2*F11</f>
        <v>0</v>
      </c>
      <c r="J11" t="s">
        <v>8</v>
      </c>
      <c r="L11" t="s">
        <v>34</v>
      </c>
      <c r="M11">
        <f>I11/P2</f>
        <v>0</v>
      </c>
      <c r="N11" t="s">
        <v>21</v>
      </c>
      <c r="P11" t="s">
        <v>34</v>
      </c>
      <c r="Q11">
        <v>2</v>
      </c>
    </row>
    <row r="12" spans="1:17" x14ac:dyDescent="0.35">
      <c r="E12" t="s">
        <v>35</v>
      </c>
      <c r="F12" s="5">
        <v>0</v>
      </c>
      <c r="H12" t="s">
        <v>35</v>
      </c>
      <c r="I12">
        <f>F2*F12</f>
        <v>0</v>
      </c>
      <c r="J12" t="s">
        <v>8</v>
      </c>
      <c r="L12" t="s">
        <v>35</v>
      </c>
      <c r="M12">
        <f>I12/Q2</f>
        <v>0</v>
      </c>
      <c r="N12" t="s">
        <v>21</v>
      </c>
      <c r="P12" t="s">
        <v>35</v>
      </c>
      <c r="Q12">
        <v>2</v>
      </c>
    </row>
    <row r="19" spans="1:12" x14ac:dyDescent="0.35">
      <c r="A19" s="3" t="s">
        <v>24</v>
      </c>
      <c r="B19" s="3"/>
      <c r="C19" s="3"/>
      <c r="D19" s="3"/>
      <c r="E19" s="3" t="s">
        <v>25</v>
      </c>
      <c r="F19" s="3"/>
    </row>
    <row r="20" spans="1:12" x14ac:dyDescent="0.35">
      <c r="A20" s="3" t="s">
        <v>10</v>
      </c>
      <c r="B20" s="3">
        <f>B2*B4*J2/(B6*Q5)</f>
        <v>3.4753078949059439</v>
      </c>
      <c r="C20" s="3"/>
      <c r="D20" s="3"/>
      <c r="E20" s="3" t="s">
        <v>10</v>
      </c>
      <c r="F20" s="6">
        <f>I5/B20</f>
        <v>0.32152834620434162</v>
      </c>
    </row>
    <row r="21" spans="1:12" x14ac:dyDescent="0.35">
      <c r="A21" s="3" t="s">
        <v>11</v>
      </c>
      <c r="B21" s="3"/>
      <c r="C21" s="3"/>
      <c r="D21" s="3"/>
      <c r="E21" s="3" t="s">
        <v>11</v>
      </c>
      <c r="F21" s="3" t="e">
        <f>I6/B21</f>
        <v>#DIV/0!</v>
      </c>
    </row>
    <row r="22" spans="1:12" x14ac:dyDescent="0.35">
      <c r="A22" s="3"/>
      <c r="B22" s="3"/>
      <c r="C22" s="3"/>
      <c r="D22" s="3"/>
      <c r="E22" s="3"/>
      <c r="F22" s="3"/>
    </row>
    <row r="23" spans="1:12" x14ac:dyDescent="0.35">
      <c r="A23" s="3" t="s">
        <v>12</v>
      </c>
      <c r="B23" s="3"/>
      <c r="C23" s="3"/>
      <c r="D23" s="3"/>
      <c r="E23" s="3" t="s">
        <v>12</v>
      </c>
      <c r="F23" s="3" t="e">
        <f>I8/B23</f>
        <v>#DIV/0!</v>
      </c>
    </row>
    <row r="24" spans="1:12" x14ac:dyDescent="0.35">
      <c r="A24" s="3" t="s">
        <v>14</v>
      </c>
      <c r="B24" s="3"/>
      <c r="C24" s="3"/>
      <c r="D24" s="3"/>
      <c r="E24" s="3" t="s">
        <v>14</v>
      </c>
      <c r="F24" s="3" t="e">
        <f>I9/B24</f>
        <v>#DIV/0!</v>
      </c>
    </row>
    <row r="27" spans="1:12" x14ac:dyDescent="0.35">
      <c r="A27" s="4" t="s">
        <v>28</v>
      </c>
      <c r="D27" t="s">
        <v>29</v>
      </c>
      <c r="H27" s="7" t="s">
        <v>30</v>
      </c>
      <c r="I27" s="7"/>
      <c r="L27" t="s">
        <v>36</v>
      </c>
    </row>
    <row r="28" spans="1:12" x14ac:dyDescent="0.35">
      <c r="A28" s="2">
        <f>B2*B4/B5</f>
        <v>7.6187558017364969E+22</v>
      </c>
      <c r="C28" t="s">
        <v>10</v>
      </c>
      <c r="D28" s="2">
        <f>M5*B7*Q5</f>
        <v>2.4496376996723698E+22</v>
      </c>
      <c r="H28" s="7" t="s">
        <v>10</v>
      </c>
      <c r="I28" s="8">
        <f>D28/A28</f>
        <v>0.32152726290479589</v>
      </c>
      <c r="L28" s="9">
        <f>I30+I31+I32+I33+I34+I35</f>
        <v>4.6692824919063139E-2</v>
      </c>
    </row>
    <row r="29" spans="1:12" x14ac:dyDescent="0.35">
      <c r="C29" t="s">
        <v>11</v>
      </c>
      <c r="D29" s="2">
        <f>M6*B7*Q6</f>
        <v>1.2551865817016731E+22</v>
      </c>
      <c r="H29" s="7" t="s">
        <v>11</v>
      </c>
      <c r="I29" s="8">
        <f>D29/A28</f>
        <v>0.16474954892445642</v>
      </c>
    </row>
    <row r="30" spans="1:12" x14ac:dyDescent="0.35">
      <c r="C30" t="s">
        <v>12</v>
      </c>
      <c r="D30" s="2">
        <f>Q8*M8*B7</f>
        <v>2.3905371015567085E+20</v>
      </c>
      <c r="H30" s="7" t="s">
        <v>12</v>
      </c>
      <c r="I30" s="8">
        <f>D30/A28</f>
        <v>3.1377001229148829E-3</v>
      </c>
    </row>
    <row r="31" spans="1:12" x14ac:dyDescent="0.35">
      <c r="C31" t="s">
        <v>14</v>
      </c>
      <c r="D31" s="2">
        <f>Q9*M9*B7</f>
        <v>2.3566098634615384E+21</v>
      </c>
      <c r="H31" s="7" t="s">
        <v>14</v>
      </c>
      <c r="I31" s="8">
        <f>D31/A28</f>
        <v>3.0931689173242835E-2</v>
      </c>
    </row>
    <row r="32" spans="1:12" x14ac:dyDescent="0.35">
      <c r="C32" t="s">
        <v>32</v>
      </c>
      <c r="D32" s="2">
        <f>Q7*M7*B7</f>
        <v>7.6009154473755777E+20</v>
      </c>
      <c r="H32" s="7" t="s">
        <v>32</v>
      </c>
      <c r="I32" s="8">
        <f>D32/A28</f>
        <v>9.9765836380306967E-3</v>
      </c>
    </row>
    <row r="33" spans="3:9" x14ac:dyDescent="0.35">
      <c r="C33" t="s">
        <v>33</v>
      </c>
      <c r="D33" s="2">
        <f>Q10*M10*B7</f>
        <v>2.0165718916102131E+20</v>
      </c>
      <c r="H33" s="7" t="s">
        <v>33</v>
      </c>
      <c r="I33" s="8">
        <f>D33/A28</f>
        <v>2.6468519848747325E-3</v>
      </c>
    </row>
    <row r="34" spans="3:9" x14ac:dyDescent="0.35">
      <c r="C34" t="s">
        <v>34</v>
      </c>
      <c r="D34" s="2">
        <f>B7*M11*Q11</f>
        <v>0</v>
      </c>
      <c r="H34" s="7" t="s">
        <v>34</v>
      </c>
      <c r="I34" s="8">
        <f>D34/A28</f>
        <v>0</v>
      </c>
    </row>
    <row r="35" spans="3:9" x14ac:dyDescent="0.35">
      <c r="C35" t="s">
        <v>35</v>
      </c>
      <c r="D35" s="2">
        <f>B7*M12*Q12</f>
        <v>0</v>
      </c>
      <c r="H35" s="7" t="s">
        <v>35</v>
      </c>
      <c r="I35" s="8">
        <f>D35/A28</f>
        <v>0</v>
      </c>
    </row>
    <row r="37" spans="3:9" x14ac:dyDescent="0.35">
      <c r="H37" s="1" t="s">
        <v>31</v>
      </c>
      <c r="I37" s="11">
        <f>SUM(I28:I35)</f>
        <v>0.53296963674831532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3065C-132D-42F8-A548-71B127E17814}">
  <dimension ref="A1:Q37"/>
  <sheetViews>
    <sheetView workbookViewId="0">
      <selection activeCell="B4" sqref="B4"/>
    </sheetView>
  </sheetViews>
  <sheetFormatPr baseColWidth="10" defaultRowHeight="14.5" x14ac:dyDescent="0.35"/>
  <sheetData>
    <row r="1" spans="1:17" x14ac:dyDescent="0.35">
      <c r="J1" t="s">
        <v>10</v>
      </c>
      <c r="K1" t="s">
        <v>11</v>
      </c>
      <c r="L1" t="s">
        <v>32</v>
      </c>
      <c r="M1" t="s">
        <v>12</v>
      </c>
      <c r="N1" t="s">
        <v>14</v>
      </c>
      <c r="O1" t="s">
        <v>33</v>
      </c>
      <c r="P1" t="s">
        <v>34</v>
      </c>
      <c r="Q1" t="s">
        <v>35</v>
      </c>
    </row>
    <row r="2" spans="1:17" x14ac:dyDescent="0.35">
      <c r="A2" t="s">
        <v>0</v>
      </c>
      <c r="B2" s="1">
        <v>1.766</v>
      </c>
      <c r="C2" t="s">
        <v>1</v>
      </c>
      <c r="D2" t="s">
        <v>2</v>
      </c>
      <c r="E2" t="s">
        <v>7</v>
      </c>
      <c r="F2" s="1">
        <v>3.57</v>
      </c>
      <c r="G2" t="s">
        <v>8</v>
      </c>
      <c r="I2" t="s">
        <v>16</v>
      </c>
      <c r="J2">
        <v>54.94</v>
      </c>
      <c r="K2">
        <v>28.09</v>
      </c>
      <c r="L2">
        <v>183.85</v>
      </c>
      <c r="M2">
        <v>26.98</v>
      </c>
      <c r="N2">
        <v>52</v>
      </c>
      <c r="O2">
        <v>95.95</v>
      </c>
      <c r="P2">
        <v>40.08</v>
      </c>
      <c r="Q2">
        <v>24.31</v>
      </c>
    </row>
    <row r="3" spans="1:17" x14ac:dyDescent="0.35">
      <c r="A3" t="s">
        <v>3</v>
      </c>
      <c r="B3" s="1">
        <v>4</v>
      </c>
      <c r="C3" t="s">
        <v>4</v>
      </c>
    </row>
    <row r="4" spans="1:17" x14ac:dyDescent="0.35">
      <c r="A4" t="s">
        <v>5</v>
      </c>
      <c r="B4">
        <f>B3*3600</f>
        <v>14400</v>
      </c>
      <c r="C4" t="s">
        <v>6</v>
      </c>
      <c r="E4" t="s">
        <v>9</v>
      </c>
      <c r="H4" s="10" t="s">
        <v>13</v>
      </c>
      <c r="I4" s="10"/>
      <c r="L4" t="s">
        <v>15</v>
      </c>
      <c r="O4" t="s">
        <v>19</v>
      </c>
    </row>
    <row r="5" spans="1:17" x14ac:dyDescent="0.35">
      <c r="A5" t="s">
        <v>17</v>
      </c>
      <c r="B5" s="2">
        <v>1.602176565E-19</v>
      </c>
      <c r="C5" t="s">
        <v>18</v>
      </c>
      <c r="E5" t="s">
        <v>10</v>
      </c>
      <c r="F5" s="5">
        <v>0.30380000000000001</v>
      </c>
      <c r="H5" t="s">
        <v>10</v>
      </c>
      <c r="I5">
        <f>F2*F5</f>
        <v>1.0845659999999999</v>
      </c>
      <c r="J5" t="s">
        <v>8</v>
      </c>
      <c r="L5" t="s">
        <v>10</v>
      </c>
      <c r="M5">
        <f>I5/J2</f>
        <v>1.9740917364397523E-2</v>
      </c>
      <c r="N5" t="s">
        <v>20</v>
      </c>
      <c r="P5" t="s">
        <v>10</v>
      </c>
      <c r="Q5">
        <v>2</v>
      </c>
    </row>
    <row r="6" spans="1:17" x14ac:dyDescent="0.35">
      <c r="A6" t="s">
        <v>22</v>
      </c>
      <c r="B6">
        <v>96485</v>
      </c>
      <c r="C6" t="s">
        <v>23</v>
      </c>
      <c r="E6" t="s">
        <v>11</v>
      </c>
      <c r="F6" s="5">
        <v>3.95E-2</v>
      </c>
      <c r="H6" t="s">
        <v>11</v>
      </c>
      <c r="I6">
        <f>F2*F6</f>
        <v>0.141015</v>
      </c>
      <c r="J6" t="s">
        <v>8</v>
      </c>
      <c r="L6" t="s">
        <v>11</v>
      </c>
      <c r="M6">
        <f>I6/K2</f>
        <v>5.0201139195443223E-3</v>
      </c>
      <c r="N6" t="s">
        <v>21</v>
      </c>
      <c r="P6" t="s">
        <v>11</v>
      </c>
      <c r="Q6">
        <v>4</v>
      </c>
    </row>
    <row r="7" spans="1:17" x14ac:dyDescent="0.35">
      <c r="A7" t="s">
        <v>26</v>
      </c>
      <c r="B7" s="2">
        <v>6.0221E+23</v>
      </c>
      <c r="C7" t="s">
        <v>27</v>
      </c>
      <c r="E7" t="s">
        <v>32</v>
      </c>
      <c r="F7" s="5">
        <v>1.3899999999999999E-2</v>
      </c>
      <c r="H7" t="s">
        <v>32</v>
      </c>
      <c r="I7">
        <f>F7*F2</f>
        <v>4.9622999999999994E-2</v>
      </c>
      <c r="J7" t="s">
        <v>8</v>
      </c>
      <c r="L7" t="s">
        <v>32</v>
      </c>
      <c r="M7">
        <f>I7/L2</f>
        <v>2.6991025292357899E-4</v>
      </c>
      <c r="N7" t="s">
        <v>21</v>
      </c>
      <c r="P7" t="s">
        <v>32</v>
      </c>
      <c r="Q7">
        <v>5</v>
      </c>
    </row>
    <row r="8" spans="1:17" x14ac:dyDescent="0.35">
      <c r="E8" t="s">
        <v>12</v>
      </c>
      <c r="F8" s="5">
        <v>1.2999999999999999E-3</v>
      </c>
      <c r="H8" t="s">
        <v>12</v>
      </c>
      <c r="I8">
        <f>F2*F8</f>
        <v>4.6409999999999993E-3</v>
      </c>
      <c r="J8" t="s">
        <v>8</v>
      </c>
      <c r="L8" t="s">
        <v>12</v>
      </c>
      <c r="M8">
        <f>I8/M2</f>
        <v>1.7201630837657521E-4</v>
      </c>
      <c r="N8" t="s">
        <v>21</v>
      </c>
      <c r="P8" t="s">
        <v>12</v>
      </c>
      <c r="Q8">
        <v>3</v>
      </c>
    </row>
    <row r="9" spans="1:17" x14ac:dyDescent="0.35">
      <c r="E9" t="s">
        <v>14</v>
      </c>
      <c r="F9" s="5">
        <v>3.4599999999999999E-2</v>
      </c>
      <c r="H9" t="s">
        <v>14</v>
      </c>
      <c r="I9">
        <f>F2*F9</f>
        <v>0.12352199999999999</v>
      </c>
      <c r="J9" t="s">
        <v>8</v>
      </c>
      <c r="L9" t="s">
        <v>14</v>
      </c>
      <c r="M9">
        <f>I9/N2</f>
        <v>2.3754230769230766E-3</v>
      </c>
      <c r="N9" t="s">
        <v>21</v>
      </c>
      <c r="P9" t="s">
        <v>14</v>
      </c>
      <c r="Q9">
        <v>3</v>
      </c>
    </row>
    <row r="10" spans="1:17" x14ac:dyDescent="0.35">
      <c r="E10" t="s">
        <v>33</v>
      </c>
      <c r="F10" s="5">
        <v>3.7000000000000002E-3</v>
      </c>
      <c r="H10" t="s">
        <v>33</v>
      </c>
      <c r="I10">
        <f>F2*F10</f>
        <v>1.3209E-2</v>
      </c>
      <c r="J10" t="s">
        <v>8</v>
      </c>
      <c r="L10" t="s">
        <v>33</v>
      </c>
      <c r="M10">
        <f>I10/O2</f>
        <v>1.3766545075560187E-4</v>
      </c>
      <c r="N10" t="s">
        <v>21</v>
      </c>
      <c r="P10" t="s">
        <v>33</v>
      </c>
      <c r="Q10">
        <v>3</v>
      </c>
    </row>
    <row r="11" spans="1:17" x14ac:dyDescent="0.35">
      <c r="E11" t="s">
        <v>34</v>
      </c>
      <c r="F11" s="5">
        <v>2.9999999999999997E-4</v>
      </c>
      <c r="H11" t="s">
        <v>34</v>
      </c>
      <c r="I11">
        <f>F2*F11</f>
        <v>1.0709999999999999E-3</v>
      </c>
      <c r="J11" t="s">
        <v>8</v>
      </c>
      <c r="L11" t="s">
        <v>34</v>
      </c>
      <c r="M11">
        <f>I11/P2</f>
        <v>2.6721556886227545E-5</v>
      </c>
      <c r="N11" t="s">
        <v>21</v>
      </c>
      <c r="P11" t="s">
        <v>34</v>
      </c>
      <c r="Q11">
        <v>2</v>
      </c>
    </row>
    <row r="12" spans="1:17" x14ac:dyDescent="0.35">
      <c r="E12" t="s">
        <v>35</v>
      </c>
      <c r="F12" s="5">
        <v>1E-4</v>
      </c>
      <c r="H12" t="s">
        <v>35</v>
      </c>
      <c r="I12">
        <f>F2*F12</f>
        <v>3.57E-4</v>
      </c>
      <c r="J12" t="s">
        <v>8</v>
      </c>
      <c r="L12" t="s">
        <v>35</v>
      </c>
      <c r="M12">
        <f>I12/Q2</f>
        <v>1.4685314685314686E-5</v>
      </c>
      <c r="N12" t="s">
        <v>21</v>
      </c>
      <c r="P12" t="s">
        <v>35</v>
      </c>
      <c r="Q12">
        <v>2</v>
      </c>
    </row>
    <row r="19" spans="1:12" x14ac:dyDescent="0.35">
      <c r="A19" s="3" t="s">
        <v>24</v>
      </c>
      <c r="B19" s="3"/>
      <c r="C19" s="3"/>
      <c r="D19" s="3"/>
      <c r="E19" s="3" t="s">
        <v>25</v>
      </c>
      <c r="F19" s="3"/>
    </row>
    <row r="20" spans="1:12" x14ac:dyDescent="0.35">
      <c r="A20" s="3" t="s">
        <v>10</v>
      </c>
      <c r="B20" s="3">
        <f>B2*B4*J2/(B6*Q5)</f>
        <v>7.2402247810540494</v>
      </c>
      <c r="C20" s="3"/>
      <c r="D20" s="3"/>
      <c r="E20" s="3" t="s">
        <v>10</v>
      </c>
      <c r="F20" s="6">
        <f>I5/B20</f>
        <v>0.14979728292939909</v>
      </c>
    </row>
    <row r="21" spans="1:12" x14ac:dyDescent="0.35">
      <c r="A21" s="3" t="s">
        <v>11</v>
      </c>
      <c r="B21" s="3"/>
      <c r="C21" s="3"/>
      <c r="D21" s="3"/>
      <c r="E21" s="3" t="s">
        <v>11</v>
      </c>
      <c r="F21" s="3" t="e">
        <f>I6/B21</f>
        <v>#DIV/0!</v>
      </c>
    </row>
    <row r="22" spans="1:12" x14ac:dyDescent="0.35">
      <c r="A22" s="3"/>
      <c r="B22" s="3"/>
      <c r="C22" s="3"/>
      <c r="D22" s="3"/>
      <c r="E22" s="3"/>
      <c r="F22" s="3"/>
    </row>
    <row r="23" spans="1:12" x14ac:dyDescent="0.35">
      <c r="A23" s="3" t="s">
        <v>12</v>
      </c>
      <c r="B23" s="3"/>
      <c r="C23" s="3"/>
      <c r="D23" s="3"/>
      <c r="E23" s="3" t="s">
        <v>12</v>
      </c>
      <c r="F23" s="3" t="e">
        <f>I8/B23</f>
        <v>#DIV/0!</v>
      </c>
    </row>
    <row r="24" spans="1:12" x14ac:dyDescent="0.35">
      <c r="A24" s="3" t="s">
        <v>14</v>
      </c>
      <c r="B24" s="3"/>
      <c r="C24" s="3"/>
      <c r="D24" s="3"/>
      <c r="E24" s="3" t="s">
        <v>14</v>
      </c>
      <c r="F24" s="3" t="e">
        <f>I9/B24</f>
        <v>#DIV/0!</v>
      </c>
    </row>
    <row r="27" spans="1:12" x14ac:dyDescent="0.35">
      <c r="A27" s="4" t="s">
        <v>28</v>
      </c>
      <c r="D27" t="s">
        <v>29</v>
      </c>
      <c r="H27" s="7" t="s">
        <v>30</v>
      </c>
      <c r="I27" s="7"/>
      <c r="L27" t="s">
        <v>36</v>
      </c>
    </row>
    <row r="28" spans="1:12" x14ac:dyDescent="0.35">
      <c r="A28" s="2">
        <f>B2*B4/B5</f>
        <v>1.5872407920284367E+23</v>
      </c>
      <c r="C28" t="s">
        <v>10</v>
      </c>
      <c r="D28" s="2">
        <f>M5*B7*Q5</f>
        <v>2.3776355692027662E+22</v>
      </c>
      <c r="H28" s="7" t="s">
        <v>10</v>
      </c>
      <c r="I28" s="8">
        <f>D28/A28</f>
        <v>0.14979677822948548</v>
      </c>
      <c r="L28" s="9">
        <f>I30+I31+I32+I33+I34+I35</f>
        <v>3.5996904250327998E-2</v>
      </c>
    </row>
    <row r="29" spans="1:12" x14ac:dyDescent="0.35">
      <c r="C29" t="s">
        <v>11</v>
      </c>
      <c r="D29" s="2">
        <f>M6*B7*Q6</f>
        <v>1.2092651213955145E+22</v>
      </c>
      <c r="H29" s="7" t="s">
        <v>11</v>
      </c>
      <c r="I29" s="8">
        <f>D29/A28</f>
        <v>7.6186620673358393E-2</v>
      </c>
    </row>
    <row r="30" spans="1:12" x14ac:dyDescent="0.35">
      <c r="C30" t="s">
        <v>12</v>
      </c>
      <c r="D30" s="2">
        <f>Q8*M8*B7</f>
        <v>3.1076982320237203E+20</v>
      </c>
      <c r="H30" s="7" t="s">
        <v>12</v>
      </c>
      <c r="I30" s="8">
        <f>D30/A28</f>
        <v>1.9579248766988869E-3</v>
      </c>
    </row>
    <row r="31" spans="1:12" x14ac:dyDescent="0.35">
      <c r="C31" t="s">
        <v>14</v>
      </c>
      <c r="D31" s="2">
        <f>Q9*M9*B7</f>
        <v>4.2915105934615375E+21</v>
      </c>
      <c r="H31" s="7" t="s">
        <v>14</v>
      </c>
      <c r="I31" s="8">
        <f>D31/A28</f>
        <v>2.7037552304695629E-2</v>
      </c>
    </row>
    <row r="32" spans="1:12" x14ac:dyDescent="0.35">
      <c r="C32" t="s">
        <v>32</v>
      </c>
      <c r="D32" s="2">
        <f>Q7*M7*B7</f>
        <v>8.1271326706554254E+20</v>
      </c>
      <c r="H32" s="7" t="s">
        <v>32</v>
      </c>
      <c r="I32" s="8">
        <f>D32/A28</f>
        <v>5.120289694841601E-3</v>
      </c>
    </row>
    <row r="33" spans="3:9" x14ac:dyDescent="0.35">
      <c r="C33" t="s">
        <v>33</v>
      </c>
      <c r="D33" s="2">
        <f>Q10*M10*B7</f>
        <v>2.4871053329859301E+20</v>
      </c>
      <c r="H33" s="7" t="s">
        <v>33</v>
      </c>
      <c r="I33" s="8">
        <f>D33/A28</f>
        <v>1.5669363750458421E-3</v>
      </c>
    </row>
    <row r="34" spans="3:9" x14ac:dyDescent="0.35">
      <c r="C34" t="s">
        <v>34</v>
      </c>
      <c r="D34" s="2">
        <f>B7*M11*Q11</f>
        <v>3.218397754491018E+19</v>
      </c>
      <c r="H34" s="7" t="s">
        <v>34</v>
      </c>
      <c r="I34" s="8">
        <f>D34/A28</f>
        <v>2.027668247095654E-4</v>
      </c>
    </row>
    <row r="35" spans="3:9" x14ac:dyDescent="0.35">
      <c r="C35" t="s">
        <v>35</v>
      </c>
      <c r="D35" s="2">
        <f>B7*M12*Q12</f>
        <v>1.7687286713286713E+19</v>
      </c>
      <c r="H35" s="7" t="s">
        <v>35</v>
      </c>
      <c r="I35" s="8">
        <f>D35/A28</f>
        <v>1.1143417433647857E-4</v>
      </c>
    </row>
    <row r="37" spans="3:9" x14ac:dyDescent="0.35">
      <c r="H37" s="1" t="s">
        <v>31</v>
      </c>
      <c r="I37" s="11">
        <f>SUM(I28:I35)</f>
        <v>0.26198030315317183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66B10-FEF4-4D85-8880-F82197C6480A}">
  <dimension ref="A1:Q37"/>
  <sheetViews>
    <sheetView topLeftCell="B19" workbookViewId="0">
      <selection activeCell="F12" sqref="F12"/>
    </sheetView>
  </sheetViews>
  <sheetFormatPr baseColWidth="10" defaultRowHeight="14.5" x14ac:dyDescent="0.35"/>
  <sheetData>
    <row r="1" spans="1:17" x14ac:dyDescent="0.35">
      <c r="J1" t="s">
        <v>10</v>
      </c>
      <c r="K1" t="s">
        <v>11</v>
      </c>
      <c r="L1" t="s">
        <v>32</v>
      </c>
      <c r="M1" t="s">
        <v>12</v>
      </c>
      <c r="N1" t="s">
        <v>14</v>
      </c>
      <c r="O1" t="s">
        <v>33</v>
      </c>
      <c r="P1" t="s">
        <v>34</v>
      </c>
      <c r="Q1" t="s">
        <v>35</v>
      </c>
    </row>
    <row r="2" spans="1:17" x14ac:dyDescent="0.35">
      <c r="A2" t="s">
        <v>0</v>
      </c>
      <c r="B2" s="1">
        <v>1.766</v>
      </c>
      <c r="C2" t="s">
        <v>1</v>
      </c>
      <c r="D2" t="s">
        <v>2</v>
      </c>
      <c r="E2" t="s">
        <v>7</v>
      </c>
      <c r="F2" s="1">
        <v>5.68</v>
      </c>
      <c r="G2" t="s">
        <v>8</v>
      </c>
      <c r="I2" t="s">
        <v>16</v>
      </c>
      <c r="J2">
        <v>54.94</v>
      </c>
      <c r="K2">
        <v>28.09</v>
      </c>
      <c r="L2">
        <v>183.85</v>
      </c>
      <c r="M2">
        <v>26.98</v>
      </c>
      <c r="N2">
        <v>52</v>
      </c>
      <c r="O2">
        <v>95.95</v>
      </c>
      <c r="P2">
        <v>40.08</v>
      </c>
      <c r="Q2">
        <v>24.31</v>
      </c>
    </row>
    <row r="3" spans="1:17" x14ac:dyDescent="0.35">
      <c r="A3" t="s">
        <v>3</v>
      </c>
      <c r="B3" s="1">
        <v>4</v>
      </c>
      <c r="C3" t="s">
        <v>4</v>
      </c>
    </row>
    <row r="4" spans="1:17" x14ac:dyDescent="0.35">
      <c r="A4" t="s">
        <v>5</v>
      </c>
      <c r="B4">
        <f>B3*3600</f>
        <v>14400</v>
      </c>
      <c r="C4" t="s">
        <v>6</v>
      </c>
      <c r="E4" t="s">
        <v>9</v>
      </c>
      <c r="H4" s="10" t="s">
        <v>13</v>
      </c>
      <c r="I4" s="10"/>
      <c r="L4" t="s">
        <v>15</v>
      </c>
      <c r="O4" t="s">
        <v>19</v>
      </c>
    </row>
    <row r="5" spans="1:17" x14ac:dyDescent="0.35">
      <c r="A5" t="s">
        <v>17</v>
      </c>
      <c r="B5" s="2">
        <v>1.602176565E-19</v>
      </c>
      <c r="C5" t="s">
        <v>18</v>
      </c>
      <c r="E5" t="s">
        <v>10</v>
      </c>
      <c r="F5" s="5">
        <v>0.255</v>
      </c>
      <c r="H5" t="s">
        <v>10</v>
      </c>
      <c r="I5">
        <f>F2*F5</f>
        <v>1.4483999999999999</v>
      </c>
      <c r="J5" t="s">
        <v>8</v>
      </c>
      <c r="L5" t="s">
        <v>10</v>
      </c>
      <c r="M5">
        <f>I5/J2</f>
        <v>2.6363305424099016E-2</v>
      </c>
      <c r="N5" t="s">
        <v>20</v>
      </c>
      <c r="P5" t="s">
        <v>10</v>
      </c>
      <c r="Q5">
        <v>2</v>
      </c>
    </row>
    <row r="6" spans="1:17" x14ac:dyDescent="0.35">
      <c r="A6" t="s">
        <v>22</v>
      </c>
      <c r="B6">
        <v>96485</v>
      </c>
      <c r="C6" t="s">
        <v>23</v>
      </c>
      <c r="E6" t="s">
        <v>11</v>
      </c>
      <c r="F6" s="5">
        <v>0.04</v>
      </c>
      <c r="H6" t="s">
        <v>11</v>
      </c>
      <c r="I6">
        <f>F2*F6</f>
        <v>0.22719999999999999</v>
      </c>
      <c r="J6" t="s">
        <v>8</v>
      </c>
      <c r="L6" t="s">
        <v>11</v>
      </c>
      <c r="M6">
        <f>I6/K2</f>
        <v>8.0882876468494121E-3</v>
      </c>
      <c r="N6" t="s">
        <v>21</v>
      </c>
      <c r="P6" t="s">
        <v>11</v>
      </c>
      <c r="Q6">
        <v>4</v>
      </c>
    </row>
    <row r="7" spans="1:17" x14ac:dyDescent="0.35">
      <c r="A7" t="s">
        <v>26</v>
      </c>
      <c r="B7" s="2">
        <v>6.0221E+23</v>
      </c>
      <c r="C7" t="s">
        <v>27</v>
      </c>
      <c r="E7" t="s">
        <v>32</v>
      </c>
      <c r="F7" s="5">
        <v>1.2999999999999999E-2</v>
      </c>
      <c r="H7" t="s">
        <v>32</v>
      </c>
      <c r="I7">
        <f>F7*F2</f>
        <v>7.3839999999999989E-2</v>
      </c>
      <c r="J7" t="s">
        <v>8</v>
      </c>
      <c r="L7" t="s">
        <v>32</v>
      </c>
      <c r="M7">
        <f>I7/L2</f>
        <v>4.0163176502583625E-4</v>
      </c>
      <c r="N7" t="s">
        <v>21</v>
      </c>
      <c r="P7" t="s">
        <v>32</v>
      </c>
      <c r="Q7">
        <v>5</v>
      </c>
    </row>
    <row r="8" spans="1:17" x14ac:dyDescent="0.35">
      <c r="E8" t="s">
        <v>12</v>
      </c>
      <c r="F8" s="5">
        <v>3.0000000000000001E-3</v>
      </c>
      <c r="H8" t="s">
        <v>12</v>
      </c>
      <c r="I8">
        <f>F2*F8</f>
        <v>1.704E-2</v>
      </c>
      <c r="J8" t="s">
        <v>8</v>
      </c>
      <c r="L8" t="s">
        <v>12</v>
      </c>
      <c r="M8">
        <f>I8/M2</f>
        <v>6.3157894736842106E-4</v>
      </c>
      <c r="N8" t="s">
        <v>21</v>
      </c>
      <c r="P8" t="s">
        <v>12</v>
      </c>
      <c r="Q8">
        <v>3</v>
      </c>
    </row>
    <row r="9" spans="1:17" x14ac:dyDescent="0.35">
      <c r="E9" t="s">
        <v>14</v>
      </c>
      <c r="F9" s="5">
        <v>2.5000000000000001E-2</v>
      </c>
      <c r="H9" t="s">
        <v>14</v>
      </c>
      <c r="I9">
        <f>F2*F9</f>
        <v>0.14199999999999999</v>
      </c>
      <c r="J9" t="s">
        <v>8</v>
      </c>
      <c r="L9" t="s">
        <v>14</v>
      </c>
      <c r="M9">
        <f>I9/N2</f>
        <v>2.7307692307692306E-3</v>
      </c>
      <c r="N9" t="s">
        <v>21</v>
      </c>
      <c r="P9" t="s">
        <v>14</v>
      </c>
      <c r="Q9">
        <v>3</v>
      </c>
    </row>
    <row r="10" spans="1:17" x14ac:dyDescent="0.35">
      <c r="E10" t="s">
        <v>33</v>
      </c>
      <c r="F10" s="5">
        <v>0</v>
      </c>
      <c r="H10" t="s">
        <v>33</v>
      </c>
      <c r="I10">
        <f>F2*F10</f>
        <v>0</v>
      </c>
      <c r="J10" t="s">
        <v>8</v>
      </c>
      <c r="L10" t="s">
        <v>33</v>
      </c>
      <c r="M10">
        <f>I10/O2</f>
        <v>0</v>
      </c>
      <c r="N10" t="s">
        <v>21</v>
      </c>
      <c r="P10" t="s">
        <v>33</v>
      </c>
      <c r="Q10">
        <v>3</v>
      </c>
    </row>
    <row r="11" spans="1:17" x14ac:dyDescent="0.35">
      <c r="E11" t="s">
        <v>34</v>
      </c>
      <c r="F11" s="5">
        <v>0</v>
      </c>
      <c r="H11" t="s">
        <v>34</v>
      </c>
      <c r="I11">
        <f>F2*F11</f>
        <v>0</v>
      </c>
      <c r="J11" t="s">
        <v>8</v>
      </c>
      <c r="L11" t="s">
        <v>34</v>
      </c>
      <c r="M11">
        <f>I11/P2</f>
        <v>0</v>
      </c>
      <c r="N11" t="s">
        <v>21</v>
      </c>
      <c r="P11" t="s">
        <v>34</v>
      </c>
      <c r="Q11">
        <v>2</v>
      </c>
    </row>
    <row r="12" spans="1:17" x14ac:dyDescent="0.35">
      <c r="E12" t="s">
        <v>35</v>
      </c>
      <c r="F12" s="5">
        <v>0</v>
      </c>
      <c r="H12" t="s">
        <v>35</v>
      </c>
      <c r="I12">
        <f>F2*F12</f>
        <v>0</v>
      </c>
      <c r="J12" t="s">
        <v>8</v>
      </c>
      <c r="L12" t="s">
        <v>35</v>
      </c>
      <c r="M12">
        <f>I12/Q2</f>
        <v>0</v>
      </c>
      <c r="N12" t="s">
        <v>21</v>
      </c>
      <c r="P12" t="s">
        <v>35</v>
      </c>
      <c r="Q12">
        <v>2</v>
      </c>
    </row>
    <row r="19" spans="1:12" x14ac:dyDescent="0.35">
      <c r="A19" s="3" t="s">
        <v>24</v>
      </c>
      <c r="B19" s="3"/>
      <c r="C19" s="3"/>
      <c r="D19" s="3"/>
      <c r="E19" s="3" t="s">
        <v>25</v>
      </c>
      <c r="F19" s="3"/>
    </row>
    <row r="20" spans="1:12" x14ac:dyDescent="0.35">
      <c r="A20" s="3" t="s">
        <v>10</v>
      </c>
      <c r="B20" s="3">
        <f>B2*B4*J2/(B6*Q5)</f>
        <v>7.2402247810540494</v>
      </c>
      <c r="C20" s="3"/>
      <c r="D20" s="3"/>
      <c r="E20" s="3" t="s">
        <v>10</v>
      </c>
      <c r="F20" s="6">
        <f>I5/B20</f>
        <v>0.20004903767492399</v>
      </c>
    </row>
    <row r="21" spans="1:12" x14ac:dyDescent="0.35">
      <c r="A21" s="3" t="s">
        <v>11</v>
      </c>
      <c r="B21" s="3"/>
      <c r="C21" s="3"/>
      <c r="D21" s="3"/>
      <c r="E21" s="3" t="s">
        <v>11</v>
      </c>
      <c r="F21" s="3" t="e">
        <f>I6/B21</f>
        <v>#DIV/0!</v>
      </c>
    </row>
    <row r="22" spans="1:12" x14ac:dyDescent="0.35">
      <c r="A22" s="3"/>
      <c r="B22" s="3"/>
      <c r="C22" s="3"/>
      <c r="D22" s="3"/>
      <c r="E22" s="3"/>
      <c r="F22" s="3"/>
    </row>
    <row r="23" spans="1:12" x14ac:dyDescent="0.35">
      <c r="A23" s="3" t="s">
        <v>12</v>
      </c>
      <c r="B23" s="3"/>
      <c r="C23" s="3"/>
      <c r="D23" s="3"/>
      <c r="E23" s="3" t="s">
        <v>12</v>
      </c>
      <c r="F23" s="3" t="e">
        <f>I8/B23</f>
        <v>#DIV/0!</v>
      </c>
    </row>
    <row r="24" spans="1:12" x14ac:dyDescent="0.35">
      <c r="A24" s="3" t="s">
        <v>14</v>
      </c>
      <c r="B24" s="3"/>
      <c r="C24" s="3"/>
      <c r="D24" s="3"/>
      <c r="E24" s="3" t="s">
        <v>14</v>
      </c>
      <c r="F24" s="3" t="e">
        <f>I9/B24</f>
        <v>#DIV/0!</v>
      </c>
    </row>
    <row r="27" spans="1:12" x14ac:dyDescent="0.35">
      <c r="A27" s="4" t="s">
        <v>28</v>
      </c>
      <c r="D27" t="s">
        <v>29</v>
      </c>
      <c r="H27" s="7" t="s">
        <v>30</v>
      </c>
      <c r="I27" s="7"/>
      <c r="L27" t="s">
        <v>36</v>
      </c>
    </row>
    <row r="28" spans="1:12" x14ac:dyDescent="0.35">
      <c r="A28" s="2">
        <f>B2*B4/B5</f>
        <v>1.5872407920284367E+23</v>
      </c>
      <c r="C28" t="s">
        <v>10</v>
      </c>
      <c r="D28" s="2">
        <f>M5*B7*Q5</f>
        <v>3.1752492318893338E+22</v>
      </c>
      <c r="H28" s="7" t="s">
        <v>10</v>
      </c>
      <c r="I28" s="8">
        <f>D28/A28</f>
        <v>0.20004836366582282</v>
      </c>
      <c r="L28" s="9">
        <f>I30+I31+I32+I33+I34+I35</f>
        <v>4.589002785041435E-2</v>
      </c>
    </row>
    <row r="29" spans="1:12" x14ac:dyDescent="0.35">
      <c r="C29" t="s">
        <v>11</v>
      </c>
      <c r="D29" s="2">
        <f>M6*B7*Q6</f>
        <v>1.9483390815236736E+22</v>
      </c>
      <c r="H29" s="7" t="s">
        <v>11</v>
      </c>
      <c r="I29" s="8">
        <f>D29/A28</f>
        <v>0.12275006358888788</v>
      </c>
    </row>
    <row r="30" spans="1:12" x14ac:dyDescent="0.35">
      <c r="C30" t="s">
        <v>12</v>
      </c>
      <c r="D30" s="2">
        <f>Q8*M8*B7</f>
        <v>1.1410294736842106E+21</v>
      </c>
      <c r="H30" s="7" t="s">
        <v>12</v>
      </c>
      <c r="I30" s="8">
        <f>D30/A28</f>
        <v>7.1887610211051585E-3</v>
      </c>
    </row>
    <row r="31" spans="1:12" x14ac:dyDescent="0.35">
      <c r="C31" t="s">
        <v>14</v>
      </c>
      <c r="D31" s="2">
        <f>Q9*M9*B7</f>
        <v>4.9334896153846151E+21</v>
      </c>
      <c r="H31" s="7" t="s">
        <v>14</v>
      </c>
      <c r="I31" s="8">
        <f>D31/A28</f>
        <v>3.108217505599634E-2</v>
      </c>
    </row>
    <row r="32" spans="1:12" x14ac:dyDescent="0.35">
      <c r="C32" t="s">
        <v>32</v>
      </c>
      <c r="D32" s="2">
        <f>Q7*M7*B7</f>
        <v>1.2093333260810443E+21</v>
      </c>
      <c r="H32" s="7" t="s">
        <v>32</v>
      </c>
      <c r="I32" s="8">
        <f>D32/A28</f>
        <v>7.6190917733128553E-3</v>
      </c>
    </row>
    <row r="33" spans="3:9" x14ac:dyDescent="0.35">
      <c r="C33" t="s">
        <v>33</v>
      </c>
      <c r="D33" s="2">
        <f>Q10*M10*B7</f>
        <v>0</v>
      </c>
      <c r="H33" s="7" t="s">
        <v>33</v>
      </c>
      <c r="I33" s="8">
        <f>D33/A28</f>
        <v>0</v>
      </c>
    </row>
    <row r="34" spans="3:9" x14ac:dyDescent="0.35">
      <c r="C34" t="s">
        <v>34</v>
      </c>
      <c r="D34" s="2">
        <f>B7*M11*Q11</f>
        <v>0</v>
      </c>
      <c r="H34" s="7" t="s">
        <v>34</v>
      </c>
      <c r="I34" s="8">
        <f>D34/A28</f>
        <v>0</v>
      </c>
    </row>
    <row r="35" spans="3:9" x14ac:dyDescent="0.35">
      <c r="C35" t="s">
        <v>35</v>
      </c>
      <c r="D35" s="2">
        <f>B7*M12*Q12</f>
        <v>0</v>
      </c>
      <c r="H35" s="7" t="s">
        <v>35</v>
      </c>
      <c r="I35" s="8">
        <f>D35/A28</f>
        <v>0</v>
      </c>
    </row>
    <row r="37" spans="3:9" x14ac:dyDescent="0.35">
      <c r="H37" s="1" t="s">
        <v>31</v>
      </c>
      <c r="I37" s="11">
        <f>SUM(I28:I35)</f>
        <v>0.3686884551051251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AA19E-34E1-4CA6-8170-6164ECF39357}">
  <dimension ref="A1:Q37"/>
  <sheetViews>
    <sheetView topLeftCell="E22" workbookViewId="0">
      <selection activeCell="F10" sqref="F10"/>
    </sheetView>
  </sheetViews>
  <sheetFormatPr baseColWidth="10" defaultRowHeight="14.5" x14ac:dyDescent="0.35"/>
  <sheetData>
    <row r="1" spans="1:17" x14ac:dyDescent="0.35">
      <c r="J1" t="s">
        <v>10</v>
      </c>
      <c r="K1" t="s">
        <v>11</v>
      </c>
      <c r="L1" t="s">
        <v>32</v>
      </c>
      <c r="M1" t="s">
        <v>12</v>
      </c>
      <c r="N1" t="s">
        <v>14</v>
      </c>
      <c r="O1" t="s">
        <v>33</v>
      </c>
      <c r="P1" t="s">
        <v>34</v>
      </c>
      <c r="Q1" t="s">
        <v>35</v>
      </c>
    </row>
    <row r="2" spans="1:17" x14ac:dyDescent="0.35">
      <c r="A2" t="s">
        <v>0</v>
      </c>
      <c r="B2" s="1">
        <v>1.766</v>
      </c>
      <c r="C2" t="s">
        <v>1</v>
      </c>
      <c r="D2" t="s">
        <v>2</v>
      </c>
      <c r="E2" t="s">
        <v>7</v>
      </c>
      <c r="F2" s="1">
        <v>5.38</v>
      </c>
      <c r="G2" t="s">
        <v>8</v>
      </c>
      <c r="I2" t="s">
        <v>16</v>
      </c>
      <c r="J2">
        <v>54.94</v>
      </c>
      <c r="K2">
        <v>28.09</v>
      </c>
      <c r="L2">
        <v>183.85</v>
      </c>
      <c r="M2">
        <v>26.98</v>
      </c>
      <c r="N2">
        <v>52</v>
      </c>
      <c r="O2">
        <v>95.95</v>
      </c>
      <c r="P2">
        <v>40.08</v>
      </c>
      <c r="Q2">
        <v>24.31</v>
      </c>
    </row>
    <row r="3" spans="1:17" x14ac:dyDescent="0.35">
      <c r="A3" t="s">
        <v>3</v>
      </c>
      <c r="B3" s="1">
        <v>4</v>
      </c>
      <c r="C3" t="s">
        <v>4</v>
      </c>
    </row>
    <row r="4" spans="1:17" x14ac:dyDescent="0.35">
      <c r="A4" t="s">
        <v>5</v>
      </c>
      <c r="B4">
        <f>B3*3600</f>
        <v>14400</v>
      </c>
      <c r="C4" t="s">
        <v>6</v>
      </c>
      <c r="E4" t="s">
        <v>9</v>
      </c>
      <c r="H4" s="10" t="s">
        <v>13</v>
      </c>
      <c r="I4" s="10"/>
      <c r="L4" t="s">
        <v>15</v>
      </c>
      <c r="O4" t="s">
        <v>19</v>
      </c>
    </row>
    <row r="5" spans="1:17" x14ac:dyDescent="0.35">
      <c r="A5" t="s">
        <v>17</v>
      </c>
      <c r="B5" s="2">
        <v>1.602176565E-19</v>
      </c>
      <c r="C5" t="s">
        <v>18</v>
      </c>
      <c r="E5" t="s">
        <v>10</v>
      </c>
      <c r="F5" s="5">
        <v>0.20499999999999999</v>
      </c>
      <c r="H5" t="s">
        <v>10</v>
      </c>
      <c r="I5">
        <f>F2*F5</f>
        <v>1.1029</v>
      </c>
      <c r="J5" t="s">
        <v>8</v>
      </c>
      <c r="L5" t="s">
        <v>10</v>
      </c>
      <c r="M5">
        <f>I5/J2</f>
        <v>2.0074626865671644E-2</v>
      </c>
      <c r="N5" t="s">
        <v>20</v>
      </c>
      <c r="P5" t="s">
        <v>10</v>
      </c>
      <c r="Q5">
        <v>2</v>
      </c>
    </row>
    <row r="6" spans="1:17" x14ac:dyDescent="0.35">
      <c r="A6" t="s">
        <v>22</v>
      </c>
      <c r="B6">
        <v>96485</v>
      </c>
      <c r="C6" t="s">
        <v>23</v>
      </c>
      <c r="E6" t="s">
        <v>11</v>
      </c>
      <c r="F6" s="5">
        <v>5.3999999999999999E-2</v>
      </c>
      <c r="H6" t="s">
        <v>11</v>
      </c>
      <c r="I6">
        <f>F2*F6</f>
        <v>0.29052</v>
      </c>
      <c r="J6" t="s">
        <v>8</v>
      </c>
      <c r="L6" t="s">
        <v>11</v>
      </c>
      <c r="M6">
        <f>I6/K2</f>
        <v>1.034247063011748E-2</v>
      </c>
      <c r="N6" t="s">
        <v>21</v>
      </c>
      <c r="P6" t="s">
        <v>11</v>
      </c>
      <c r="Q6">
        <v>4</v>
      </c>
    </row>
    <row r="7" spans="1:17" x14ac:dyDescent="0.35">
      <c r="A7" t="s">
        <v>26</v>
      </c>
      <c r="B7" s="2">
        <v>6.0221E+23</v>
      </c>
      <c r="C7" t="s">
        <v>27</v>
      </c>
      <c r="E7" t="s">
        <v>32</v>
      </c>
      <c r="F7" s="5">
        <v>4.0000000000000001E-3</v>
      </c>
      <c r="H7" t="s">
        <v>32</v>
      </c>
      <c r="I7">
        <f>F7*F2</f>
        <v>2.1520000000000001E-2</v>
      </c>
      <c r="J7" t="s">
        <v>8</v>
      </c>
      <c r="L7" t="s">
        <v>32</v>
      </c>
      <c r="M7">
        <f>I7/L2</f>
        <v>1.1705194451998913E-4</v>
      </c>
      <c r="N7" t="s">
        <v>21</v>
      </c>
      <c r="P7" t="s">
        <v>32</v>
      </c>
      <c r="Q7">
        <v>5</v>
      </c>
    </row>
    <row r="8" spans="1:17" x14ac:dyDescent="0.35">
      <c r="E8" t="s">
        <v>12</v>
      </c>
      <c r="F8" s="5">
        <v>2E-3</v>
      </c>
      <c r="H8" t="s">
        <v>12</v>
      </c>
      <c r="I8">
        <f>F2*F8</f>
        <v>1.076E-2</v>
      </c>
      <c r="J8" t="s">
        <v>8</v>
      </c>
      <c r="L8" t="s">
        <v>12</v>
      </c>
      <c r="M8">
        <f>I8/M2</f>
        <v>3.9881393624907342E-4</v>
      </c>
      <c r="N8" t="s">
        <v>21</v>
      </c>
      <c r="P8" t="s">
        <v>12</v>
      </c>
      <c r="Q8">
        <v>3</v>
      </c>
    </row>
    <row r="9" spans="1:17" x14ac:dyDescent="0.35">
      <c r="E9" t="s">
        <v>14</v>
      </c>
      <c r="F9" s="5">
        <v>7.2999999999999995E-2</v>
      </c>
      <c r="H9" t="s">
        <v>14</v>
      </c>
      <c r="I9">
        <f>F2*F9</f>
        <v>0.39273999999999998</v>
      </c>
      <c r="J9" t="s">
        <v>8</v>
      </c>
      <c r="L9" t="s">
        <v>14</v>
      </c>
      <c r="M9">
        <f>I9/N2</f>
        <v>7.5526923076923071E-3</v>
      </c>
      <c r="N9" t="s">
        <v>21</v>
      </c>
      <c r="P9" t="s">
        <v>14</v>
      </c>
      <c r="Q9">
        <v>3</v>
      </c>
    </row>
    <row r="10" spans="1:17" x14ac:dyDescent="0.35">
      <c r="E10" t="s">
        <v>33</v>
      </c>
      <c r="F10" s="5">
        <v>0</v>
      </c>
      <c r="H10" t="s">
        <v>33</v>
      </c>
      <c r="I10">
        <f>F2*F10</f>
        <v>0</v>
      </c>
      <c r="J10" t="s">
        <v>8</v>
      </c>
      <c r="L10" t="s">
        <v>33</v>
      </c>
      <c r="M10">
        <f>I10/O2</f>
        <v>0</v>
      </c>
      <c r="N10" t="s">
        <v>21</v>
      </c>
      <c r="P10" t="s">
        <v>33</v>
      </c>
      <c r="Q10">
        <v>3</v>
      </c>
    </row>
    <row r="11" spans="1:17" x14ac:dyDescent="0.35">
      <c r="E11" t="s">
        <v>34</v>
      </c>
      <c r="F11" s="5">
        <v>0</v>
      </c>
      <c r="H11" t="s">
        <v>34</v>
      </c>
      <c r="I11">
        <f>F2*F11</f>
        <v>0</v>
      </c>
      <c r="J11" t="s">
        <v>8</v>
      </c>
      <c r="L11" t="s">
        <v>34</v>
      </c>
      <c r="M11">
        <f>I11/P2</f>
        <v>0</v>
      </c>
      <c r="N11" t="s">
        <v>21</v>
      </c>
      <c r="P11" t="s">
        <v>34</v>
      </c>
      <c r="Q11">
        <v>2</v>
      </c>
    </row>
    <row r="12" spans="1:17" x14ac:dyDescent="0.35">
      <c r="E12" t="s">
        <v>35</v>
      </c>
      <c r="F12" s="5">
        <v>0</v>
      </c>
      <c r="H12" t="s">
        <v>35</v>
      </c>
      <c r="I12">
        <f>F2*F12</f>
        <v>0</v>
      </c>
      <c r="J12" t="s">
        <v>8</v>
      </c>
      <c r="L12" t="s">
        <v>35</v>
      </c>
      <c r="M12">
        <f>I12/Q2</f>
        <v>0</v>
      </c>
      <c r="N12" t="s">
        <v>21</v>
      </c>
      <c r="P12" t="s">
        <v>35</v>
      </c>
      <c r="Q12">
        <v>2</v>
      </c>
    </row>
    <row r="19" spans="1:12" x14ac:dyDescent="0.35">
      <c r="A19" s="3" t="s">
        <v>24</v>
      </c>
      <c r="B19" s="3"/>
      <c r="C19" s="3"/>
      <c r="D19" s="3"/>
      <c r="E19" s="3" t="s">
        <v>25</v>
      </c>
      <c r="F19" s="3"/>
    </row>
    <row r="20" spans="1:12" x14ac:dyDescent="0.35">
      <c r="A20" s="3" t="s">
        <v>10</v>
      </c>
      <c r="B20" s="3">
        <f>B2*B4*J2/(B6*Q5)</f>
        <v>7.2402247810540494</v>
      </c>
      <c r="C20" s="3"/>
      <c r="D20" s="3"/>
      <c r="E20" s="3" t="s">
        <v>10</v>
      </c>
      <c r="F20" s="6">
        <f>I5/B20</f>
        <v>0.15232952475260542</v>
      </c>
    </row>
    <row r="21" spans="1:12" x14ac:dyDescent="0.35">
      <c r="A21" s="3" t="s">
        <v>11</v>
      </c>
      <c r="B21" s="3"/>
      <c r="C21" s="3"/>
      <c r="D21" s="3"/>
      <c r="E21" s="3" t="s">
        <v>11</v>
      </c>
      <c r="F21" s="3" t="e">
        <f>I6/B21</f>
        <v>#DIV/0!</v>
      </c>
    </row>
    <row r="22" spans="1:12" x14ac:dyDescent="0.35">
      <c r="A22" s="3"/>
      <c r="B22" s="3"/>
      <c r="C22" s="3"/>
      <c r="D22" s="3"/>
      <c r="E22" s="3"/>
      <c r="F22" s="3"/>
    </row>
    <row r="23" spans="1:12" x14ac:dyDescent="0.35">
      <c r="A23" s="3" t="s">
        <v>12</v>
      </c>
      <c r="B23" s="3"/>
      <c r="C23" s="3"/>
      <c r="D23" s="3"/>
      <c r="E23" s="3" t="s">
        <v>12</v>
      </c>
      <c r="F23" s="3" t="e">
        <f>I8/B23</f>
        <v>#DIV/0!</v>
      </c>
    </row>
    <row r="24" spans="1:12" x14ac:dyDescent="0.35">
      <c r="A24" s="3" t="s">
        <v>14</v>
      </c>
      <c r="B24" s="3"/>
      <c r="C24" s="3"/>
      <c r="D24" s="3"/>
      <c r="E24" s="3" t="s">
        <v>14</v>
      </c>
      <c r="F24" s="3" t="e">
        <f>I9/B24</f>
        <v>#DIV/0!</v>
      </c>
    </row>
    <row r="27" spans="1:12" x14ac:dyDescent="0.35">
      <c r="A27" s="4" t="s">
        <v>28</v>
      </c>
      <c r="D27" t="s">
        <v>29</v>
      </c>
      <c r="H27" s="7" t="s">
        <v>30</v>
      </c>
      <c r="I27" s="7"/>
      <c r="L27" t="s">
        <v>36</v>
      </c>
    </row>
    <row r="28" spans="1:12" x14ac:dyDescent="0.35">
      <c r="A28" s="2">
        <f>B2*B4/B5</f>
        <v>1.5872407920284367E+23</v>
      </c>
      <c r="C28" t="s">
        <v>10</v>
      </c>
      <c r="D28" s="2">
        <f>M5*B7*Q5</f>
        <v>2.4178282089552242E+22</v>
      </c>
      <c r="H28" s="7" t="s">
        <v>10</v>
      </c>
      <c r="I28" s="8">
        <f>D28/A28</f>
        <v>0.15232901152101355</v>
      </c>
      <c r="L28" s="9">
        <f>I30+I31+I32+I33+I34+I35</f>
        <v>9.2726189100960602E-2</v>
      </c>
    </row>
    <row r="29" spans="1:12" x14ac:dyDescent="0.35">
      <c r="C29" t="s">
        <v>11</v>
      </c>
      <c r="D29" s="2">
        <f>M6*B7*Q6</f>
        <v>2.4913356952652189E+22</v>
      </c>
      <c r="H29" s="7" t="s">
        <v>11</v>
      </c>
      <c r="I29" s="8">
        <f>D29/A28</f>
        <v>0.15696016053628392</v>
      </c>
    </row>
    <row r="30" spans="1:12" x14ac:dyDescent="0.35">
      <c r="C30" t="s">
        <v>12</v>
      </c>
      <c r="D30" s="2">
        <f>Q8*M8*B7</f>
        <v>7.2050922164566347E+20</v>
      </c>
      <c r="H30" s="7" t="s">
        <v>12</v>
      </c>
      <c r="I30" s="8">
        <f>D30/A28</f>
        <v>4.5393819593363563E-3</v>
      </c>
    </row>
    <row r="31" spans="1:12" x14ac:dyDescent="0.35">
      <c r="C31" t="s">
        <v>14</v>
      </c>
      <c r="D31" s="2">
        <f>Q9*M9*B7</f>
        <v>1.3644920503846153E+22</v>
      </c>
      <c r="H31" s="7" t="s">
        <v>14</v>
      </c>
      <c r="I31" s="8">
        <f>D31/A28</f>
        <v>8.5966291771070444E-2</v>
      </c>
    </row>
    <row r="32" spans="1:12" x14ac:dyDescent="0.35">
      <c r="C32" t="s">
        <v>32</v>
      </c>
      <c r="D32" s="2">
        <f>Q7*M7*B7</f>
        <v>3.5244925754691328E+20</v>
      </c>
      <c r="H32" s="7" t="s">
        <v>32</v>
      </c>
      <c r="I32" s="8">
        <f>D32/A28</f>
        <v>2.2205153705538009E-3</v>
      </c>
    </row>
    <row r="33" spans="3:9" x14ac:dyDescent="0.35">
      <c r="C33" t="s">
        <v>33</v>
      </c>
      <c r="D33" s="2">
        <f>Q10*M10*B7</f>
        <v>0</v>
      </c>
      <c r="H33" s="7" t="s">
        <v>33</v>
      </c>
      <c r="I33" s="8">
        <f>D33/A28</f>
        <v>0</v>
      </c>
    </row>
    <row r="34" spans="3:9" x14ac:dyDescent="0.35">
      <c r="C34" t="s">
        <v>34</v>
      </c>
      <c r="D34" s="2">
        <f>B7*M11*Q11</f>
        <v>0</v>
      </c>
      <c r="H34" s="7" t="s">
        <v>34</v>
      </c>
      <c r="I34" s="8">
        <f>D34/A28</f>
        <v>0</v>
      </c>
    </row>
    <row r="35" spans="3:9" x14ac:dyDescent="0.35">
      <c r="C35" t="s">
        <v>35</v>
      </c>
      <c r="D35" s="2">
        <f>B7*M12*Q12</f>
        <v>0</v>
      </c>
      <c r="H35" s="7" t="s">
        <v>35</v>
      </c>
      <c r="I35" s="8">
        <f>D35/A28</f>
        <v>0</v>
      </c>
    </row>
    <row r="37" spans="3:9" x14ac:dyDescent="0.35">
      <c r="H37" s="1" t="s">
        <v>31</v>
      </c>
      <c r="I37" s="11">
        <f>SUM(I28:I35)</f>
        <v>0.40201536115825803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1C4CB-5260-437B-8CD2-2D27DF191701}">
  <dimension ref="A1:Q37"/>
  <sheetViews>
    <sheetView workbookViewId="0">
      <selection activeCell="F2" sqref="F2"/>
    </sheetView>
  </sheetViews>
  <sheetFormatPr baseColWidth="10" defaultRowHeight="14.5" x14ac:dyDescent="0.35"/>
  <sheetData>
    <row r="1" spans="1:17" x14ac:dyDescent="0.35">
      <c r="J1" t="s">
        <v>10</v>
      </c>
      <c r="K1" t="s">
        <v>11</v>
      </c>
      <c r="L1" t="s">
        <v>32</v>
      </c>
      <c r="M1" t="s">
        <v>12</v>
      </c>
      <c r="N1" t="s">
        <v>14</v>
      </c>
      <c r="O1" t="s">
        <v>33</v>
      </c>
      <c r="P1" t="s">
        <v>34</v>
      </c>
      <c r="Q1" t="s">
        <v>35</v>
      </c>
    </row>
    <row r="2" spans="1:17" x14ac:dyDescent="0.35">
      <c r="A2" t="s">
        <v>0</v>
      </c>
      <c r="B2" s="12">
        <v>1.766</v>
      </c>
      <c r="C2" t="s">
        <v>1</v>
      </c>
      <c r="D2" t="s">
        <v>2</v>
      </c>
      <c r="E2" t="s">
        <v>7</v>
      </c>
      <c r="F2" s="12">
        <v>5.52</v>
      </c>
      <c r="G2" t="s">
        <v>8</v>
      </c>
      <c r="I2" t="s">
        <v>16</v>
      </c>
      <c r="J2">
        <v>54.94</v>
      </c>
      <c r="K2">
        <v>28.09</v>
      </c>
      <c r="L2">
        <v>183.85</v>
      </c>
      <c r="M2">
        <v>26.98</v>
      </c>
      <c r="N2">
        <v>52</v>
      </c>
      <c r="O2">
        <v>95.95</v>
      </c>
      <c r="P2">
        <v>40.08</v>
      </c>
      <c r="Q2">
        <v>24.31</v>
      </c>
    </row>
    <row r="3" spans="1:17" x14ac:dyDescent="0.35">
      <c r="A3" t="s">
        <v>3</v>
      </c>
      <c r="B3" s="12">
        <v>4</v>
      </c>
      <c r="C3" t="s">
        <v>4</v>
      </c>
    </row>
    <row r="4" spans="1:17" x14ac:dyDescent="0.35">
      <c r="A4" t="s">
        <v>5</v>
      </c>
      <c r="B4">
        <f>B3*3600</f>
        <v>14400</v>
      </c>
      <c r="C4" t="s">
        <v>6</v>
      </c>
      <c r="E4" t="s">
        <v>9</v>
      </c>
      <c r="H4" s="10" t="s">
        <v>13</v>
      </c>
      <c r="I4" s="10"/>
      <c r="L4" t="s">
        <v>15</v>
      </c>
      <c r="O4" t="s">
        <v>19</v>
      </c>
    </row>
    <row r="5" spans="1:17" x14ac:dyDescent="0.35">
      <c r="A5" t="s">
        <v>17</v>
      </c>
      <c r="B5" s="2">
        <v>1.602176565E-19</v>
      </c>
      <c r="C5" t="s">
        <v>18</v>
      </c>
      <c r="E5" t="s">
        <v>10</v>
      </c>
      <c r="F5" s="13">
        <v>0.26900000000000002</v>
      </c>
      <c r="H5" t="s">
        <v>10</v>
      </c>
      <c r="I5">
        <f>F2*F5</f>
        <v>1.48488</v>
      </c>
      <c r="J5" t="s">
        <v>8</v>
      </c>
      <c r="L5" t="s">
        <v>10</v>
      </c>
      <c r="M5">
        <f>I5/J2</f>
        <v>2.7027302511831088E-2</v>
      </c>
      <c r="N5" t="s">
        <v>20</v>
      </c>
      <c r="P5" t="s">
        <v>10</v>
      </c>
      <c r="Q5">
        <v>2</v>
      </c>
    </row>
    <row r="6" spans="1:17" x14ac:dyDescent="0.35">
      <c r="A6" t="s">
        <v>22</v>
      </c>
      <c r="B6">
        <v>96485</v>
      </c>
      <c r="C6" t="s">
        <v>23</v>
      </c>
      <c r="E6" t="s">
        <v>11</v>
      </c>
      <c r="F6" s="13">
        <v>0.05</v>
      </c>
      <c r="H6" t="s">
        <v>11</v>
      </c>
      <c r="I6">
        <f>F2*F6</f>
        <v>0.27599999999999997</v>
      </c>
      <c r="J6" t="s">
        <v>8</v>
      </c>
      <c r="L6" t="s">
        <v>11</v>
      </c>
      <c r="M6">
        <f>I6/K2</f>
        <v>9.8255606977572085E-3</v>
      </c>
      <c r="N6" t="s">
        <v>21</v>
      </c>
      <c r="P6" t="s">
        <v>11</v>
      </c>
      <c r="Q6">
        <v>4</v>
      </c>
    </row>
    <row r="7" spans="1:17" x14ac:dyDescent="0.35">
      <c r="A7" t="s">
        <v>26</v>
      </c>
      <c r="B7" s="2">
        <v>6.0221E+23</v>
      </c>
      <c r="C7" t="s">
        <v>27</v>
      </c>
      <c r="E7" t="s">
        <v>32</v>
      </c>
      <c r="F7" s="13">
        <v>1.4999999999999999E-2</v>
      </c>
      <c r="H7" t="s">
        <v>32</v>
      </c>
      <c r="I7">
        <f>F7*F2</f>
        <v>8.2799999999999985E-2</v>
      </c>
      <c r="J7" t="s">
        <v>8</v>
      </c>
      <c r="L7" t="s">
        <v>32</v>
      </c>
      <c r="M7">
        <f>I7/L2</f>
        <v>4.5036714713081309E-4</v>
      </c>
      <c r="N7" t="s">
        <v>21</v>
      </c>
      <c r="P7" t="s">
        <v>32</v>
      </c>
      <c r="Q7">
        <v>5</v>
      </c>
    </row>
    <row r="8" spans="1:17" x14ac:dyDescent="0.35">
      <c r="E8" t="s">
        <v>12</v>
      </c>
      <c r="F8" s="13">
        <v>1E-3</v>
      </c>
      <c r="H8" t="s">
        <v>12</v>
      </c>
      <c r="I8">
        <f>F2*F8</f>
        <v>5.5199999999999997E-3</v>
      </c>
      <c r="J8" t="s">
        <v>8</v>
      </c>
      <c r="L8" t="s">
        <v>12</v>
      </c>
      <c r="M8">
        <f>I8/M2</f>
        <v>2.0459599703484061E-4</v>
      </c>
      <c r="N8" t="s">
        <v>21</v>
      </c>
      <c r="P8" t="s">
        <v>12</v>
      </c>
      <c r="Q8">
        <v>3</v>
      </c>
    </row>
    <row r="9" spans="1:17" x14ac:dyDescent="0.35">
      <c r="E9" t="s">
        <v>14</v>
      </c>
      <c r="F9" s="13">
        <v>0.01</v>
      </c>
      <c r="H9" t="s">
        <v>14</v>
      </c>
      <c r="I9">
        <f>F2*F9</f>
        <v>5.5199999999999999E-2</v>
      </c>
      <c r="J9" t="s">
        <v>8</v>
      </c>
      <c r="L9" t="s">
        <v>14</v>
      </c>
      <c r="M9">
        <f>I9/N2</f>
        <v>1.0615384615384614E-3</v>
      </c>
      <c r="N9" t="s">
        <v>21</v>
      </c>
      <c r="P9" t="s">
        <v>14</v>
      </c>
      <c r="Q9">
        <v>3</v>
      </c>
    </row>
    <row r="10" spans="1:17" x14ac:dyDescent="0.35">
      <c r="E10" t="s">
        <v>33</v>
      </c>
      <c r="F10" s="13">
        <v>0</v>
      </c>
      <c r="H10" t="s">
        <v>33</v>
      </c>
      <c r="I10">
        <f>F2*F10</f>
        <v>0</v>
      </c>
      <c r="J10" t="s">
        <v>8</v>
      </c>
      <c r="L10" t="s">
        <v>33</v>
      </c>
      <c r="M10">
        <f>I10/O2</f>
        <v>0</v>
      </c>
      <c r="N10" t="s">
        <v>21</v>
      </c>
      <c r="P10" t="s">
        <v>33</v>
      </c>
      <c r="Q10">
        <v>3</v>
      </c>
    </row>
    <row r="11" spans="1:17" x14ac:dyDescent="0.35">
      <c r="E11" t="s">
        <v>34</v>
      </c>
      <c r="F11" s="13">
        <v>0</v>
      </c>
      <c r="H11" t="s">
        <v>34</v>
      </c>
      <c r="I11">
        <f>F2*F11</f>
        <v>0</v>
      </c>
      <c r="J11" t="s">
        <v>8</v>
      </c>
      <c r="L11" t="s">
        <v>34</v>
      </c>
      <c r="M11">
        <f>I11/P2</f>
        <v>0</v>
      </c>
      <c r="N11" t="s">
        <v>21</v>
      </c>
      <c r="P11" t="s">
        <v>34</v>
      </c>
      <c r="Q11">
        <v>2</v>
      </c>
    </row>
    <row r="12" spans="1:17" x14ac:dyDescent="0.35">
      <c r="E12" t="s">
        <v>35</v>
      </c>
      <c r="F12" s="13">
        <v>0</v>
      </c>
      <c r="H12" t="s">
        <v>35</v>
      </c>
      <c r="I12">
        <f>F2*F12</f>
        <v>0</v>
      </c>
      <c r="J12" t="s">
        <v>8</v>
      </c>
      <c r="L12" t="s">
        <v>35</v>
      </c>
      <c r="M12">
        <f>I12/Q2</f>
        <v>0</v>
      </c>
      <c r="N12" t="s">
        <v>21</v>
      </c>
      <c r="P12" t="s">
        <v>35</v>
      </c>
      <c r="Q12">
        <v>2</v>
      </c>
    </row>
    <row r="19" spans="1:12" x14ac:dyDescent="0.35">
      <c r="A19" s="3" t="s">
        <v>24</v>
      </c>
      <c r="B19" s="3"/>
      <c r="C19" s="3"/>
      <c r="D19" s="3"/>
      <c r="E19" s="3" t="s">
        <v>25</v>
      </c>
      <c r="F19" s="3"/>
    </row>
    <row r="20" spans="1:12" x14ac:dyDescent="0.35">
      <c r="A20" s="3" t="s">
        <v>10</v>
      </c>
      <c r="B20" s="3">
        <f>B2*B4*J2/(B6*Q5)</f>
        <v>7.2402247810540494</v>
      </c>
      <c r="C20" s="3"/>
      <c r="D20" s="3"/>
      <c r="E20" s="3" t="s">
        <v>10</v>
      </c>
      <c r="F20" s="6">
        <f>I5/B20</f>
        <v>0.20508755527667852</v>
      </c>
    </row>
    <row r="21" spans="1:12" x14ac:dyDescent="0.35">
      <c r="A21" s="3" t="s">
        <v>11</v>
      </c>
      <c r="B21" s="3"/>
      <c r="C21" s="3"/>
      <c r="D21" s="3"/>
      <c r="E21" s="3" t="s">
        <v>11</v>
      </c>
      <c r="F21" s="3" t="e">
        <f>I6/B21</f>
        <v>#DIV/0!</v>
      </c>
    </row>
    <row r="22" spans="1:12" x14ac:dyDescent="0.35">
      <c r="A22" s="3"/>
      <c r="B22" s="3"/>
      <c r="C22" s="3"/>
      <c r="D22" s="3"/>
      <c r="E22" s="3"/>
      <c r="F22" s="3"/>
    </row>
    <row r="23" spans="1:12" x14ac:dyDescent="0.35">
      <c r="A23" s="3" t="s">
        <v>12</v>
      </c>
      <c r="B23" s="3"/>
      <c r="C23" s="3"/>
      <c r="D23" s="3"/>
      <c r="E23" s="3" t="s">
        <v>12</v>
      </c>
      <c r="F23" s="3" t="e">
        <f>I8/B23</f>
        <v>#DIV/0!</v>
      </c>
    </row>
    <row r="24" spans="1:12" x14ac:dyDescent="0.35">
      <c r="A24" s="3" t="s">
        <v>14</v>
      </c>
      <c r="B24" s="3"/>
      <c r="C24" s="3"/>
      <c r="D24" s="3"/>
      <c r="E24" s="3" t="s">
        <v>14</v>
      </c>
      <c r="F24" s="3" t="e">
        <f>I9/B24</f>
        <v>#DIV/0!</v>
      </c>
    </row>
    <row r="27" spans="1:12" x14ac:dyDescent="0.35">
      <c r="A27" s="4" t="s">
        <v>28</v>
      </c>
      <c r="D27" t="s">
        <v>29</v>
      </c>
      <c r="H27" s="7" t="s">
        <v>30</v>
      </c>
      <c r="I27" s="7"/>
      <c r="L27" t="s">
        <v>36</v>
      </c>
    </row>
    <row r="28" spans="1:12" x14ac:dyDescent="0.35">
      <c r="A28" s="2">
        <f>B2*B4/B5</f>
        <v>1.5872407920284367E+23</v>
      </c>
      <c r="C28" t="s">
        <v>10</v>
      </c>
      <c r="D28" s="2">
        <f>M5*B7*Q5</f>
        <v>3.2552223691299598E+22</v>
      </c>
      <c r="H28" s="7" t="s">
        <v>10</v>
      </c>
      <c r="I28" s="8">
        <f>D28/A28</f>
        <v>0.20508686429170603</v>
      </c>
      <c r="L28" s="9">
        <f>I30+I31+I32+I33+I34+I35</f>
        <v>2.2955020520889199E-2</v>
      </c>
    </row>
    <row r="29" spans="1:12" x14ac:dyDescent="0.35">
      <c r="C29" t="s">
        <v>11</v>
      </c>
      <c r="D29" s="2">
        <f>M6*B7*Q6</f>
        <v>2.3668203631185475E+22</v>
      </c>
      <c r="H29" s="7" t="s">
        <v>11</v>
      </c>
      <c r="I29" s="8">
        <f>D29/A28</f>
        <v>0.14911539414847297</v>
      </c>
    </row>
    <row r="30" spans="1:12" x14ac:dyDescent="0.35">
      <c r="C30" t="s">
        <v>12</v>
      </c>
      <c r="D30" s="2">
        <f>Q8*M8*B7</f>
        <v>3.6962926612305406E+20</v>
      </c>
      <c r="H30" s="7" t="s">
        <v>12</v>
      </c>
      <c r="I30" s="8">
        <f>D30/A28</f>
        <v>2.3287535702171637E-3</v>
      </c>
    </row>
    <row r="31" spans="1:12" x14ac:dyDescent="0.35">
      <c r="C31" t="s">
        <v>14</v>
      </c>
      <c r="D31" s="2">
        <f>Q9*M9*B7</f>
        <v>1.9178072307692305E+21</v>
      </c>
      <c r="H31" s="7" t="s">
        <v>14</v>
      </c>
      <c r="I31" s="8">
        <f>D31/A28</f>
        <v>1.2082648331626745E-2</v>
      </c>
    </row>
    <row r="32" spans="1:12" x14ac:dyDescent="0.35">
      <c r="C32" t="s">
        <v>32</v>
      </c>
      <c r="D32" s="2">
        <f>Q7*M7*B7</f>
        <v>1.3560779983682347E+21</v>
      </c>
      <c r="H32" s="7" t="s">
        <v>32</v>
      </c>
      <c r="I32" s="8">
        <f>D32/A28</f>
        <v>8.5436186190452918E-3</v>
      </c>
    </row>
    <row r="33" spans="3:9" x14ac:dyDescent="0.35">
      <c r="C33" t="s">
        <v>33</v>
      </c>
      <c r="D33" s="2">
        <f>Q10*M10*B7</f>
        <v>0</v>
      </c>
      <c r="H33" s="7" t="s">
        <v>33</v>
      </c>
      <c r="I33" s="8">
        <f>D33/A28</f>
        <v>0</v>
      </c>
    </row>
    <row r="34" spans="3:9" x14ac:dyDescent="0.35">
      <c r="C34" t="s">
        <v>34</v>
      </c>
      <c r="D34" s="2">
        <f>B7*M11*Q11</f>
        <v>0</v>
      </c>
      <c r="H34" s="7" t="s">
        <v>34</v>
      </c>
      <c r="I34" s="8">
        <f>D34/A28</f>
        <v>0</v>
      </c>
    </row>
    <row r="35" spans="3:9" x14ac:dyDescent="0.35">
      <c r="C35" t="s">
        <v>35</v>
      </c>
      <c r="D35" s="2">
        <f>B7*M12*Q12</f>
        <v>0</v>
      </c>
      <c r="H35" s="7" t="s">
        <v>35</v>
      </c>
      <c r="I35" s="8">
        <f>D35/A28</f>
        <v>0</v>
      </c>
    </row>
    <row r="37" spans="3:9" x14ac:dyDescent="0.35">
      <c r="H37" s="1" t="s">
        <v>31</v>
      </c>
      <c r="I37" s="11">
        <f>SUM(I28:I35)</f>
        <v>0.37715727896106821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5A1C3-071E-4CED-9497-BE88B8FDDCE0}">
  <dimension ref="A1:Q37"/>
  <sheetViews>
    <sheetView topLeftCell="A19" workbookViewId="0">
      <selection activeCell="F13" sqref="F13"/>
    </sheetView>
  </sheetViews>
  <sheetFormatPr baseColWidth="10" defaultRowHeight="14.5" x14ac:dyDescent="0.35"/>
  <sheetData>
    <row r="1" spans="1:17" x14ac:dyDescent="0.35">
      <c r="J1" t="s">
        <v>10</v>
      </c>
      <c r="K1" t="s">
        <v>11</v>
      </c>
      <c r="L1" t="s">
        <v>32</v>
      </c>
      <c r="M1" t="s">
        <v>12</v>
      </c>
      <c r="N1" t="s">
        <v>14</v>
      </c>
      <c r="O1" t="s">
        <v>33</v>
      </c>
      <c r="P1" t="s">
        <v>34</v>
      </c>
      <c r="Q1" t="s">
        <v>35</v>
      </c>
    </row>
    <row r="2" spans="1:17" x14ac:dyDescent="0.35">
      <c r="A2" t="s">
        <v>0</v>
      </c>
      <c r="B2" s="12">
        <v>1.766</v>
      </c>
      <c r="C2" t="s">
        <v>1</v>
      </c>
      <c r="D2" t="s">
        <v>2</v>
      </c>
      <c r="E2" t="s">
        <v>7</v>
      </c>
      <c r="F2" s="12">
        <v>5.8</v>
      </c>
      <c r="G2" t="s">
        <v>8</v>
      </c>
      <c r="I2" t="s">
        <v>16</v>
      </c>
      <c r="J2">
        <v>54.94</v>
      </c>
      <c r="K2">
        <v>28.09</v>
      </c>
      <c r="L2">
        <v>183.85</v>
      </c>
      <c r="M2">
        <v>26.98</v>
      </c>
      <c r="N2">
        <v>52</v>
      </c>
      <c r="O2">
        <v>95.95</v>
      </c>
      <c r="P2">
        <v>40.08</v>
      </c>
      <c r="Q2">
        <v>24.31</v>
      </c>
    </row>
    <row r="3" spans="1:17" x14ac:dyDescent="0.35">
      <c r="A3" t="s">
        <v>3</v>
      </c>
      <c r="B3" s="12">
        <v>4</v>
      </c>
      <c r="C3" t="s">
        <v>4</v>
      </c>
    </row>
    <row r="4" spans="1:17" x14ac:dyDescent="0.35">
      <c r="A4" t="s">
        <v>5</v>
      </c>
      <c r="B4">
        <f>B3*3600</f>
        <v>14400</v>
      </c>
      <c r="C4" t="s">
        <v>6</v>
      </c>
      <c r="E4" t="s">
        <v>9</v>
      </c>
      <c r="H4" s="10" t="s">
        <v>13</v>
      </c>
      <c r="I4" s="10"/>
      <c r="L4" t="s">
        <v>15</v>
      </c>
      <c r="O4" t="s">
        <v>19</v>
      </c>
    </row>
    <row r="5" spans="1:17" x14ac:dyDescent="0.35">
      <c r="A5" t="s">
        <v>17</v>
      </c>
      <c r="B5" s="2">
        <v>1.602176565E-19</v>
      </c>
      <c r="C5" t="s">
        <v>18</v>
      </c>
      <c r="E5" t="s">
        <v>10</v>
      </c>
      <c r="F5" s="13">
        <v>0.27300000000000002</v>
      </c>
      <c r="H5" t="s">
        <v>10</v>
      </c>
      <c r="I5">
        <f>F2*F5</f>
        <v>1.5834000000000001</v>
      </c>
      <c r="J5" t="s">
        <v>8</v>
      </c>
      <c r="L5" t="s">
        <v>10</v>
      </c>
      <c r="M5">
        <f>I5/J2</f>
        <v>2.8820531488896982E-2</v>
      </c>
      <c r="N5" t="s">
        <v>20</v>
      </c>
      <c r="P5" t="s">
        <v>10</v>
      </c>
      <c r="Q5">
        <v>2</v>
      </c>
    </row>
    <row r="6" spans="1:17" x14ac:dyDescent="0.35">
      <c r="A6" t="s">
        <v>22</v>
      </c>
      <c r="B6">
        <v>96485</v>
      </c>
      <c r="C6" t="s">
        <v>23</v>
      </c>
      <c r="E6" t="s">
        <v>11</v>
      </c>
      <c r="F6" s="13">
        <v>0.04</v>
      </c>
      <c r="H6" t="s">
        <v>11</v>
      </c>
      <c r="I6">
        <f>F2*F6</f>
        <v>0.23199999999999998</v>
      </c>
      <c r="J6" t="s">
        <v>8</v>
      </c>
      <c r="L6" t="s">
        <v>11</v>
      </c>
      <c r="M6">
        <f>I6/K2</f>
        <v>8.2591669633321468E-3</v>
      </c>
      <c r="N6" t="s">
        <v>21</v>
      </c>
      <c r="P6" t="s">
        <v>11</v>
      </c>
      <c r="Q6">
        <v>4</v>
      </c>
    </row>
    <row r="7" spans="1:17" x14ac:dyDescent="0.35">
      <c r="A7" t="s">
        <v>26</v>
      </c>
      <c r="B7" s="2">
        <v>6.0221E+23</v>
      </c>
      <c r="C7" t="s">
        <v>27</v>
      </c>
      <c r="E7" t="s">
        <v>32</v>
      </c>
      <c r="F7" s="13">
        <v>4.4999999999999998E-2</v>
      </c>
      <c r="H7" t="s">
        <v>32</v>
      </c>
      <c r="I7">
        <f>F7*F2</f>
        <v>0.26100000000000001</v>
      </c>
      <c r="J7" t="s">
        <v>8</v>
      </c>
      <c r="L7" t="s">
        <v>32</v>
      </c>
      <c r="M7">
        <f>I7/L2</f>
        <v>1.4196355724775632E-3</v>
      </c>
      <c r="N7" t="s">
        <v>21</v>
      </c>
      <c r="P7" t="s">
        <v>32</v>
      </c>
      <c r="Q7">
        <v>5</v>
      </c>
    </row>
    <row r="8" spans="1:17" x14ac:dyDescent="0.35">
      <c r="E8" t="s">
        <v>12</v>
      </c>
      <c r="F8" s="13">
        <v>2E-3</v>
      </c>
      <c r="H8" t="s">
        <v>12</v>
      </c>
      <c r="I8">
        <f>F2*F8</f>
        <v>1.1599999999999999E-2</v>
      </c>
      <c r="J8" t="s">
        <v>8</v>
      </c>
      <c r="L8" t="s">
        <v>12</v>
      </c>
      <c r="M8">
        <f>I8/M2</f>
        <v>4.2994810971089693E-4</v>
      </c>
      <c r="N8" t="s">
        <v>21</v>
      </c>
      <c r="P8" t="s">
        <v>12</v>
      </c>
      <c r="Q8">
        <v>3</v>
      </c>
    </row>
    <row r="9" spans="1:17" x14ac:dyDescent="0.35">
      <c r="E9" t="s">
        <v>14</v>
      </c>
      <c r="F9" s="13">
        <v>8.0000000000000002E-3</v>
      </c>
      <c r="H9" t="s">
        <v>14</v>
      </c>
      <c r="I9">
        <f>F2*F9</f>
        <v>4.6399999999999997E-2</v>
      </c>
      <c r="J9" t="s">
        <v>8</v>
      </c>
      <c r="L9" t="s">
        <v>14</v>
      </c>
      <c r="M9">
        <f>I9/N2</f>
        <v>8.9230769230769225E-4</v>
      </c>
      <c r="N9" t="s">
        <v>21</v>
      </c>
      <c r="P9" t="s">
        <v>14</v>
      </c>
      <c r="Q9">
        <v>3</v>
      </c>
    </row>
    <row r="10" spans="1:17" x14ac:dyDescent="0.35">
      <c r="E10" t="s">
        <v>33</v>
      </c>
      <c r="F10" s="13">
        <v>0</v>
      </c>
      <c r="H10" t="s">
        <v>33</v>
      </c>
      <c r="I10">
        <f>F2*F10</f>
        <v>0</v>
      </c>
      <c r="J10" t="s">
        <v>8</v>
      </c>
      <c r="L10" t="s">
        <v>33</v>
      </c>
      <c r="M10">
        <f>I10/O2</f>
        <v>0</v>
      </c>
      <c r="N10" t="s">
        <v>21</v>
      </c>
      <c r="P10" t="s">
        <v>33</v>
      </c>
      <c r="Q10">
        <v>3</v>
      </c>
    </row>
    <row r="11" spans="1:17" x14ac:dyDescent="0.35">
      <c r="E11" t="s">
        <v>34</v>
      </c>
      <c r="F11" s="13">
        <v>0</v>
      </c>
      <c r="H11" t="s">
        <v>34</v>
      </c>
      <c r="I11">
        <f>F2*F11</f>
        <v>0</v>
      </c>
      <c r="J11" t="s">
        <v>8</v>
      </c>
      <c r="L11" t="s">
        <v>34</v>
      </c>
      <c r="M11">
        <f>I11/P2</f>
        <v>0</v>
      </c>
      <c r="N11" t="s">
        <v>21</v>
      </c>
      <c r="P11" t="s">
        <v>34</v>
      </c>
      <c r="Q11">
        <v>2</v>
      </c>
    </row>
    <row r="12" spans="1:17" x14ac:dyDescent="0.35">
      <c r="E12" t="s">
        <v>35</v>
      </c>
      <c r="F12" s="13">
        <v>0</v>
      </c>
      <c r="H12" t="s">
        <v>35</v>
      </c>
      <c r="I12">
        <f>F2*F12</f>
        <v>0</v>
      </c>
      <c r="J12" t="s">
        <v>8</v>
      </c>
      <c r="L12" t="s">
        <v>35</v>
      </c>
      <c r="M12">
        <f>I12/Q2</f>
        <v>0</v>
      </c>
      <c r="N12" t="s">
        <v>21</v>
      </c>
      <c r="P12" t="s">
        <v>35</v>
      </c>
      <c r="Q12">
        <v>2</v>
      </c>
    </row>
    <row r="19" spans="1:12" x14ac:dyDescent="0.35">
      <c r="A19" s="3" t="s">
        <v>24</v>
      </c>
      <c r="B19" s="3"/>
      <c r="C19" s="3"/>
      <c r="D19" s="3"/>
      <c r="E19" s="3" t="s">
        <v>25</v>
      </c>
      <c r="F19" s="3"/>
    </row>
    <row r="20" spans="1:12" x14ac:dyDescent="0.35">
      <c r="A20" s="3" t="s">
        <v>10</v>
      </c>
      <c r="B20" s="3">
        <f>B2*B4*J2/(B6*Q5)</f>
        <v>7.2402247810540494</v>
      </c>
      <c r="C20" s="3"/>
      <c r="D20" s="3"/>
      <c r="E20" s="3" t="s">
        <v>10</v>
      </c>
      <c r="F20" s="6">
        <f>I5/B20</f>
        <v>0.2186948676156274</v>
      </c>
    </row>
    <row r="21" spans="1:12" x14ac:dyDescent="0.35">
      <c r="A21" s="3" t="s">
        <v>11</v>
      </c>
      <c r="B21" s="3"/>
      <c r="C21" s="3"/>
      <c r="D21" s="3"/>
      <c r="E21" s="3" t="s">
        <v>11</v>
      </c>
      <c r="F21" s="3" t="e">
        <f>I6/B21</f>
        <v>#DIV/0!</v>
      </c>
    </row>
    <row r="22" spans="1:12" x14ac:dyDescent="0.35">
      <c r="A22" s="3"/>
      <c r="B22" s="3"/>
      <c r="C22" s="3"/>
      <c r="D22" s="3"/>
      <c r="E22" s="3"/>
      <c r="F22" s="3"/>
    </row>
    <row r="23" spans="1:12" x14ac:dyDescent="0.35">
      <c r="A23" s="3" t="s">
        <v>12</v>
      </c>
      <c r="B23" s="3"/>
      <c r="C23" s="3"/>
      <c r="D23" s="3"/>
      <c r="E23" s="3" t="s">
        <v>12</v>
      </c>
      <c r="F23" s="3" t="e">
        <f>I8/B23</f>
        <v>#DIV/0!</v>
      </c>
    </row>
    <row r="24" spans="1:12" x14ac:dyDescent="0.35">
      <c r="A24" s="3" t="s">
        <v>14</v>
      </c>
      <c r="B24" s="3"/>
      <c r="C24" s="3"/>
      <c r="D24" s="3"/>
      <c r="E24" s="3" t="s">
        <v>14</v>
      </c>
      <c r="F24" s="3" t="e">
        <f>I9/B24</f>
        <v>#DIV/0!</v>
      </c>
    </row>
    <row r="27" spans="1:12" x14ac:dyDescent="0.35">
      <c r="A27" s="4" t="s">
        <v>28</v>
      </c>
      <c r="D27" t="s">
        <v>29</v>
      </c>
      <c r="H27" s="7" t="s">
        <v>30</v>
      </c>
      <c r="I27" s="7"/>
      <c r="L27" t="s">
        <v>36</v>
      </c>
    </row>
    <row r="28" spans="1:12" x14ac:dyDescent="0.35">
      <c r="A28" s="2">
        <f>B2*B4/B5</f>
        <v>1.5872407920284367E+23</v>
      </c>
      <c r="C28" t="s">
        <v>10</v>
      </c>
      <c r="D28" s="2">
        <f>M5*B7*Q5</f>
        <v>3.4712024535857304E+22</v>
      </c>
      <c r="H28" s="7" t="s">
        <v>10</v>
      </c>
      <c r="I28" s="8">
        <f>D28/A28</f>
        <v>0.21869413078463404</v>
      </c>
      <c r="L28" s="9">
        <f>I30+I31+I32+I33+I34+I35</f>
        <v>4.198115826895929E-2</v>
      </c>
    </row>
    <row r="29" spans="1:12" x14ac:dyDescent="0.35">
      <c r="C29" t="s">
        <v>11</v>
      </c>
      <c r="D29" s="2">
        <f>M6*B7*Q6</f>
        <v>1.989501174795301E+22</v>
      </c>
      <c r="H29" s="7" t="s">
        <v>11</v>
      </c>
      <c r="I29" s="8">
        <f>D29/A28</f>
        <v>0.12534337479147004</v>
      </c>
    </row>
    <row r="30" spans="1:12" x14ac:dyDescent="0.35">
      <c r="C30" t="s">
        <v>12</v>
      </c>
      <c r="D30" s="2">
        <f>Q8*M8*B7</f>
        <v>7.7675715344699766E+20</v>
      </c>
      <c r="H30" s="7" t="s">
        <v>12</v>
      </c>
      <c r="I30" s="8">
        <f>D30/A28</f>
        <v>4.8937575026302711E-3</v>
      </c>
    </row>
    <row r="31" spans="1:12" x14ac:dyDescent="0.35">
      <c r="C31" t="s">
        <v>14</v>
      </c>
      <c r="D31" s="2">
        <f>Q9*M9*B7</f>
        <v>1.6120698461538461E+21</v>
      </c>
      <c r="H31" s="7" t="s">
        <v>14</v>
      </c>
      <c r="I31" s="8">
        <f>D31/A28</f>
        <v>1.0156429032381903E-2</v>
      </c>
    </row>
    <row r="32" spans="1:12" x14ac:dyDescent="0.35">
      <c r="C32" t="s">
        <v>32</v>
      </c>
      <c r="D32" s="2">
        <f>Q7*M7*B7</f>
        <v>4.274593690508567E+21</v>
      </c>
      <c r="H32" s="7" t="s">
        <v>32</v>
      </c>
      <c r="I32" s="8">
        <f>D32/A28</f>
        <v>2.693097173394712E-2</v>
      </c>
    </row>
    <row r="33" spans="3:9" x14ac:dyDescent="0.35">
      <c r="C33" t="s">
        <v>33</v>
      </c>
      <c r="D33" s="2">
        <f>Q10*M10*B7</f>
        <v>0</v>
      </c>
      <c r="H33" s="7" t="s">
        <v>33</v>
      </c>
      <c r="I33" s="8">
        <f>D33/A28</f>
        <v>0</v>
      </c>
    </row>
    <row r="34" spans="3:9" x14ac:dyDescent="0.35">
      <c r="C34" t="s">
        <v>34</v>
      </c>
      <c r="D34" s="2">
        <f>B7*M11*Q11</f>
        <v>0</v>
      </c>
      <c r="H34" s="7" t="s">
        <v>34</v>
      </c>
      <c r="I34" s="8">
        <f>D34/A28</f>
        <v>0</v>
      </c>
    </row>
    <row r="35" spans="3:9" x14ac:dyDescent="0.35">
      <c r="C35" t="s">
        <v>35</v>
      </c>
      <c r="D35" s="2">
        <f>B7*M12*Q12</f>
        <v>0</v>
      </c>
      <c r="H35" s="7" t="s">
        <v>35</v>
      </c>
      <c r="I35" s="8">
        <f>D35/A28</f>
        <v>0</v>
      </c>
    </row>
    <row r="37" spans="3:9" x14ac:dyDescent="0.35">
      <c r="H37" s="1" t="s">
        <v>31</v>
      </c>
      <c r="I37" s="11">
        <f>SUM(I28:I35)</f>
        <v>0.38601866384506334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64C4A-C00E-4C41-8872-A598BA741A2E}">
  <dimension ref="A1:Q37"/>
  <sheetViews>
    <sheetView topLeftCell="A19" workbookViewId="0">
      <selection activeCell="F13" sqref="F13"/>
    </sheetView>
  </sheetViews>
  <sheetFormatPr baseColWidth="10" defaultRowHeight="14.5" x14ac:dyDescent="0.35"/>
  <sheetData>
    <row r="1" spans="1:17" x14ac:dyDescent="0.35">
      <c r="J1" t="s">
        <v>10</v>
      </c>
      <c r="K1" t="s">
        <v>11</v>
      </c>
      <c r="L1" t="s">
        <v>32</v>
      </c>
      <c r="M1" t="s">
        <v>12</v>
      </c>
      <c r="N1" t="s">
        <v>14</v>
      </c>
      <c r="O1" t="s">
        <v>33</v>
      </c>
      <c r="P1" t="s">
        <v>34</v>
      </c>
      <c r="Q1" t="s">
        <v>35</v>
      </c>
    </row>
    <row r="2" spans="1:17" x14ac:dyDescent="0.35">
      <c r="A2" t="s">
        <v>0</v>
      </c>
      <c r="B2" s="12">
        <v>1.766</v>
      </c>
      <c r="C2" t="s">
        <v>1</v>
      </c>
      <c r="D2" t="s">
        <v>2</v>
      </c>
      <c r="E2" t="s">
        <v>7</v>
      </c>
      <c r="F2" s="12">
        <v>4.29</v>
      </c>
      <c r="G2" t="s">
        <v>8</v>
      </c>
      <c r="I2" t="s">
        <v>16</v>
      </c>
      <c r="J2">
        <v>54.94</v>
      </c>
      <c r="K2">
        <v>28.09</v>
      </c>
      <c r="L2">
        <v>183.85</v>
      </c>
      <c r="M2">
        <v>26.98</v>
      </c>
      <c r="N2">
        <v>52</v>
      </c>
      <c r="O2">
        <v>95.95</v>
      </c>
      <c r="P2">
        <v>40.08</v>
      </c>
      <c r="Q2">
        <v>24.31</v>
      </c>
    </row>
    <row r="3" spans="1:17" x14ac:dyDescent="0.35">
      <c r="A3" t="s">
        <v>3</v>
      </c>
      <c r="B3" s="12">
        <v>3</v>
      </c>
      <c r="C3" t="s">
        <v>4</v>
      </c>
    </row>
    <row r="4" spans="1:17" x14ac:dyDescent="0.35">
      <c r="A4" t="s">
        <v>5</v>
      </c>
      <c r="B4">
        <f>B3*3600</f>
        <v>10800</v>
      </c>
      <c r="C4" t="s">
        <v>6</v>
      </c>
      <c r="E4" t="s">
        <v>9</v>
      </c>
      <c r="H4" s="10" t="s">
        <v>13</v>
      </c>
      <c r="I4" s="10"/>
      <c r="L4" t="s">
        <v>15</v>
      </c>
      <c r="O4" t="s">
        <v>19</v>
      </c>
    </row>
    <row r="5" spans="1:17" x14ac:dyDescent="0.35">
      <c r="A5" t="s">
        <v>17</v>
      </c>
      <c r="B5" s="2">
        <v>1.602176565E-19</v>
      </c>
      <c r="C5" t="s">
        <v>18</v>
      </c>
      <c r="E5" t="s">
        <v>10</v>
      </c>
      <c r="F5" s="13">
        <v>0.314</v>
      </c>
      <c r="H5" t="s">
        <v>10</v>
      </c>
      <c r="I5">
        <f>F2*F5</f>
        <v>1.3470599999999999</v>
      </c>
      <c r="J5" t="s">
        <v>8</v>
      </c>
      <c r="L5" t="s">
        <v>10</v>
      </c>
      <c r="M5">
        <f>I5/J2</f>
        <v>2.4518747724790679E-2</v>
      </c>
      <c r="N5" t="s">
        <v>20</v>
      </c>
      <c r="P5" t="s">
        <v>10</v>
      </c>
      <c r="Q5">
        <v>2</v>
      </c>
    </row>
    <row r="6" spans="1:17" x14ac:dyDescent="0.35">
      <c r="A6" t="s">
        <v>22</v>
      </c>
      <c r="B6">
        <v>96485</v>
      </c>
      <c r="C6" t="s">
        <v>23</v>
      </c>
      <c r="E6" t="s">
        <v>11</v>
      </c>
      <c r="F6" s="13">
        <v>4.5999999999999999E-2</v>
      </c>
      <c r="H6" t="s">
        <v>11</v>
      </c>
      <c r="I6">
        <f>F2*F6</f>
        <v>0.19733999999999999</v>
      </c>
      <c r="J6" t="s">
        <v>8</v>
      </c>
      <c r="L6" t="s">
        <v>11</v>
      </c>
      <c r="M6">
        <f>I6/K2</f>
        <v>7.0252758988964036E-3</v>
      </c>
      <c r="N6" t="s">
        <v>21</v>
      </c>
      <c r="P6" t="s">
        <v>11</v>
      </c>
      <c r="Q6">
        <v>4</v>
      </c>
    </row>
    <row r="7" spans="1:17" x14ac:dyDescent="0.35">
      <c r="A7" t="s">
        <v>26</v>
      </c>
      <c r="B7" s="2">
        <v>6.0221E+23</v>
      </c>
      <c r="C7" t="s">
        <v>27</v>
      </c>
      <c r="E7" t="s">
        <v>32</v>
      </c>
      <c r="F7" s="13">
        <v>1.7999999999999999E-2</v>
      </c>
      <c r="H7" t="s">
        <v>32</v>
      </c>
      <c r="I7">
        <f>F7*F2</f>
        <v>7.7219999999999997E-2</v>
      </c>
      <c r="J7" t="s">
        <v>8</v>
      </c>
      <c r="L7" t="s">
        <v>32</v>
      </c>
      <c r="M7">
        <f>I7/L2</f>
        <v>4.2001631765025836E-4</v>
      </c>
      <c r="N7" t="s">
        <v>21</v>
      </c>
      <c r="P7" t="s">
        <v>32</v>
      </c>
      <c r="Q7">
        <v>5</v>
      </c>
    </row>
    <row r="8" spans="1:17" x14ac:dyDescent="0.35">
      <c r="E8" t="s">
        <v>12</v>
      </c>
      <c r="F8" s="13">
        <v>1E-3</v>
      </c>
      <c r="H8" t="s">
        <v>12</v>
      </c>
      <c r="I8">
        <f>F2*F8</f>
        <v>4.2900000000000004E-3</v>
      </c>
      <c r="J8" t="s">
        <v>8</v>
      </c>
      <c r="L8" t="s">
        <v>12</v>
      </c>
      <c r="M8">
        <f>I8/M2</f>
        <v>1.5900667160859898E-4</v>
      </c>
      <c r="N8" t="s">
        <v>21</v>
      </c>
      <c r="P8" t="s">
        <v>12</v>
      </c>
      <c r="Q8">
        <v>3</v>
      </c>
    </row>
    <row r="9" spans="1:17" x14ac:dyDescent="0.35">
      <c r="E9" t="s">
        <v>14</v>
      </c>
      <c r="F9" s="13">
        <v>7.0000000000000001E-3</v>
      </c>
      <c r="H9" t="s">
        <v>14</v>
      </c>
      <c r="I9">
        <f>F2*F9</f>
        <v>3.0030000000000001E-2</v>
      </c>
      <c r="J9" t="s">
        <v>8</v>
      </c>
      <c r="L9" t="s">
        <v>14</v>
      </c>
      <c r="M9">
        <f>I9/N2</f>
        <v>5.775E-4</v>
      </c>
      <c r="N9" t="s">
        <v>21</v>
      </c>
      <c r="P9" t="s">
        <v>14</v>
      </c>
      <c r="Q9">
        <v>3</v>
      </c>
    </row>
    <row r="10" spans="1:17" x14ac:dyDescent="0.35">
      <c r="E10" t="s">
        <v>33</v>
      </c>
      <c r="F10" s="13">
        <v>0</v>
      </c>
      <c r="H10" t="s">
        <v>33</v>
      </c>
      <c r="I10">
        <f>F2*F10</f>
        <v>0</v>
      </c>
      <c r="J10" t="s">
        <v>8</v>
      </c>
      <c r="L10" t="s">
        <v>33</v>
      </c>
      <c r="M10">
        <f>I10/O2</f>
        <v>0</v>
      </c>
      <c r="N10" t="s">
        <v>21</v>
      </c>
      <c r="P10" t="s">
        <v>33</v>
      </c>
      <c r="Q10">
        <v>3</v>
      </c>
    </row>
    <row r="11" spans="1:17" x14ac:dyDescent="0.35">
      <c r="E11" t="s">
        <v>34</v>
      </c>
      <c r="F11" s="13">
        <v>0</v>
      </c>
      <c r="H11" t="s">
        <v>34</v>
      </c>
      <c r="I11">
        <f>F2*F11</f>
        <v>0</v>
      </c>
      <c r="J11" t="s">
        <v>8</v>
      </c>
      <c r="L11" t="s">
        <v>34</v>
      </c>
      <c r="M11">
        <f>I11/P2</f>
        <v>0</v>
      </c>
      <c r="N11" t="s">
        <v>21</v>
      </c>
      <c r="P11" t="s">
        <v>34</v>
      </c>
      <c r="Q11">
        <v>2</v>
      </c>
    </row>
    <row r="12" spans="1:17" x14ac:dyDescent="0.35">
      <c r="E12" t="s">
        <v>35</v>
      </c>
      <c r="F12" s="13">
        <v>0</v>
      </c>
      <c r="H12" t="s">
        <v>35</v>
      </c>
      <c r="I12">
        <f>F2*F12</f>
        <v>0</v>
      </c>
      <c r="J12" t="s">
        <v>8</v>
      </c>
      <c r="L12" t="s">
        <v>35</v>
      </c>
      <c r="M12">
        <f>I12/Q2</f>
        <v>0</v>
      </c>
      <c r="N12" t="s">
        <v>21</v>
      </c>
      <c r="P12" t="s">
        <v>35</v>
      </c>
      <c r="Q12">
        <v>2</v>
      </c>
    </row>
    <row r="19" spans="1:12" x14ac:dyDescent="0.35">
      <c r="A19" s="3" t="s">
        <v>24</v>
      </c>
      <c r="B19" s="3"/>
      <c r="C19" s="3"/>
      <c r="D19" s="3"/>
      <c r="E19" s="3" t="s">
        <v>25</v>
      </c>
      <c r="F19" s="3"/>
    </row>
    <row r="20" spans="1:12" x14ac:dyDescent="0.35">
      <c r="A20" s="3" t="s">
        <v>10</v>
      </c>
      <c r="B20" s="3">
        <f>B2*B4*J2/(B6*Q5)</f>
        <v>5.4301685857905371</v>
      </c>
      <c r="C20" s="3"/>
      <c r="D20" s="3"/>
      <c r="E20" s="3" t="s">
        <v>10</v>
      </c>
      <c r="F20" s="6">
        <f>I5/B20</f>
        <v>0.24806964622147024</v>
      </c>
    </row>
    <row r="21" spans="1:12" x14ac:dyDescent="0.35">
      <c r="A21" s="3" t="s">
        <v>11</v>
      </c>
      <c r="B21" s="3"/>
      <c r="C21" s="3"/>
      <c r="D21" s="3"/>
      <c r="E21" s="3" t="s">
        <v>11</v>
      </c>
      <c r="F21" s="3" t="e">
        <f>I6/B21</f>
        <v>#DIV/0!</v>
      </c>
    </row>
    <row r="22" spans="1:12" x14ac:dyDescent="0.35">
      <c r="A22" s="3"/>
      <c r="B22" s="3"/>
      <c r="C22" s="3"/>
      <c r="D22" s="3"/>
      <c r="E22" s="3"/>
      <c r="F22" s="3"/>
    </row>
    <row r="23" spans="1:12" x14ac:dyDescent="0.35">
      <c r="A23" s="3" t="s">
        <v>12</v>
      </c>
      <c r="B23" s="3"/>
      <c r="C23" s="3"/>
      <c r="D23" s="3"/>
      <c r="E23" s="3" t="s">
        <v>12</v>
      </c>
      <c r="F23" s="3" t="e">
        <f>I8/B23</f>
        <v>#DIV/0!</v>
      </c>
    </row>
    <row r="24" spans="1:12" x14ac:dyDescent="0.35">
      <c r="A24" s="3" t="s">
        <v>14</v>
      </c>
      <c r="B24" s="3"/>
      <c r="C24" s="3"/>
      <c r="D24" s="3"/>
      <c r="E24" s="3" t="s">
        <v>14</v>
      </c>
      <c r="F24" s="3" t="e">
        <f>I9/B24</f>
        <v>#DIV/0!</v>
      </c>
    </row>
    <row r="27" spans="1:12" x14ac:dyDescent="0.35">
      <c r="A27" s="4" t="s">
        <v>28</v>
      </c>
      <c r="D27" t="s">
        <v>29</v>
      </c>
      <c r="H27" s="7" t="s">
        <v>30</v>
      </c>
      <c r="I27" s="7"/>
      <c r="L27" t="s">
        <v>36</v>
      </c>
    </row>
    <row r="28" spans="1:12" x14ac:dyDescent="0.35">
      <c r="A28" s="2">
        <f>B2*B4/B5</f>
        <v>1.1904305940213274E+23</v>
      </c>
      <c r="C28" t="s">
        <v>10</v>
      </c>
      <c r="D28" s="2">
        <f>M5*B7*Q5</f>
        <v>2.9530870134692389E+22</v>
      </c>
      <c r="H28" s="7" t="s">
        <v>10</v>
      </c>
      <c r="I28" s="8">
        <f>D28/A28</f>
        <v>0.24806881042040257</v>
      </c>
      <c r="L28" s="9">
        <f>I30+I31+I32+I33+I34+I35</f>
        <v>2.1801230533080175E-2</v>
      </c>
    </row>
    <row r="29" spans="1:12" x14ac:dyDescent="0.35">
      <c r="C29" t="s">
        <v>11</v>
      </c>
      <c r="D29" s="2">
        <f>M6*B7*Q6</f>
        <v>1.6922765596297613E+22</v>
      </c>
      <c r="H29" s="7" t="s">
        <v>11</v>
      </c>
      <c r="I29" s="8">
        <f>D29/A28</f>
        <v>0.14215667575487756</v>
      </c>
    </row>
    <row r="30" spans="1:12" x14ac:dyDescent="0.35">
      <c r="C30" t="s">
        <v>12</v>
      </c>
      <c r="D30" s="2">
        <f>Q8*M8*B7</f>
        <v>2.8726622312824318E+20</v>
      </c>
      <c r="H30" s="7" t="s">
        <v>12</v>
      </c>
      <c r="I30" s="8">
        <f>D30/A28</f>
        <v>2.4131286995728589E-3</v>
      </c>
    </row>
    <row r="31" spans="1:12" x14ac:dyDescent="0.35">
      <c r="C31" t="s">
        <v>14</v>
      </c>
      <c r="D31" s="2">
        <f>Q9*M9*B7</f>
        <v>1.0433288250000001E+21</v>
      </c>
      <c r="H31" s="7" t="s">
        <v>14</v>
      </c>
      <c r="I31" s="8">
        <f>D31/A28</f>
        <v>8.7642978115640407E-3</v>
      </c>
    </row>
    <row r="32" spans="1:12" x14ac:dyDescent="0.35">
      <c r="C32" t="s">
        <v>32</v>
      </c>
      <c r="D32" s="2">
        <f>Q7*M7*B7</f>
        <v>1.2646901332608103E+21</v>
      </c>
      <c r="H32" s="7" t="s">
        <v>32</v>
      </c>
      <c r="I32" s="8">
        <f>D32/A28</f>
        <v>1.0623804021943278E-2</v>
      </c>
    </row>
    <row r="33" spans="3:9" x14ac:dyDescent="0.35">
      <c r="C33" t="s">
        <v>33</v>
      </c>
      <c r="D33" s="2">
        <f>Q10*M10*B7</f>
        <v>0</v>
      </c>
      <c r="H33" s="7" t="s">
        <v>33</v>
      </c>
      <c r="I33" s="8">
        <f>D33/A28</f>
        <v>0</v>
      </c>
    </row>
    <row r="34" spans="3:9" x14ac:dyDescent="0.35">
      <c r="C34" t="s">
        <v>34</v>
      </c>
      <c r="D34" s="2">
        <f>B7*M11*Q11</f>
        <v>0</v>
      </c>
      <c r="H34" s="7" t="s">
        <v>34</v>
      </c>
      <c r="I34" s="8">
        <f>D34/A28</f>
        <v>0</v>
      </c>
    </row>
    <row r="35" spans="3:9" x14ac:dyDescent="0.35">
      <c r="C35" t="s">
        <v>35</v>
      </c>
      <c r="D35" s="2">
        <f>B7*M12*Q12</f>
        <v>0</v>
      </c>
      <c r="H35" s="7" t="s">
        <v>35</v>
      </c>
      <c r="I35" s="8">
        <f>D35/A28</f>
        <v>0</v>
      </c>
    </row>
    <row r="37" spans="3:9" x14ac:dyDescent="0.35">
      <c r="H37" s="1" t="s">
        <v>31</v>
      </c>
      <c r="I37" s="11">
        <f>SUM(I28:I35)</f>
        <v>0.41202671670836033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779CF-0D23-4B4F-9B3A-1026E0962C90}">
  <dimension ref="A1:Q37"/>
  <sheetViews>
    <sheetView topLeftCell="A19" workbookViewId="0">
      <selection activeCell="F13" sqref="F13"/>
    </sheetView>
  </sheetViews>
  <sheetFormatPr baseColWidth="10" defaultRowHeight="14.5" x14ac:dyDescent="0.35"/>
  <sheetData>
    <row r="1" spans="1:17" x14ac:dyDescent="0.35">
      <c r="J1" t="s">
        <v>10</v>
      </c>
      <c r="K1" t="s">
        <v>11</v>
      </c>
      <c r="L1" t="s">
        <v>32</v>
      </c>
      <c r="M1" t="s">
        <v>12</v>
      </c>
      <c r="N1" t="s">
        <v>14</v>
      </c>
      <c r="O1" t="s">
        <v>33</v>
      </c>
      <c r="P1" t="s">
        <v>34</v>
      </c>
      <c r="Q1" t="s">
        <v>35</v>
      </c>
    </row>
    <row r="2" spans="1:17" x14ac:dyDescent="0.35">
      <c r="A2" t="s">
        <v>0</v>
      </c>
      <c r="B2" s="12">
        <v>1.766</v>
      </c>
      <c r="C2" t="s">
        <v>1</v>
      </c>
      <c r="D2" t="s">
        <v>2</v>
      </c>
      <c r="E2" t="s">
        <v>7</v>
      </c>
      <c r="F2" s="12">
        <v>2.0099999999999998</v>
      </c>
      <c r="G2" t="s">
        <v>8</v>
      </c>
      <c r="I2" t="s">
        <v>16</v>
      </c>
      <c r="J2">
        <v>54.94</v>
      </c>
      <c r="K2">
        <v>28.09</v>
      </c>
      <c r="L2">
        <v>183.85</v>
      </c>
      <c r="M2">
        <v>26.98</v>
      </c>
      <c r="N2">
        <v>52</v>
      </c>
      <c r="O2">
        <v>95.95</v>
      </c>
      <c r="P2">
        <v>40.08</v>
      </c>
      <c r="Q2">
        <v>24.31</v>
      </c>
    </row>
    <row r="3" spans="1:17" x14ac:dyDescent="0.35">
      <c r="A3" t="s">
        <v>3</v>
      </c>
      <c r="B3" s="12">
        <v>1</v>
      </c>
      <c r="C3" t="s">
        <v>4</v>
      </c>
    </row>
    <row r="4" spans="1:17" x14ac:dyDescent="0.35">
      <c r="A4" t="s">
        <v>5</v>
      </c>
      <c r="B4">
        <f>B3*3600</f>
        <v>3600</v>
      </c>
      <c r="C4" t="s">
        <v>6</v>
      </c>
      <c r="E4" t="s">
        <v>9</v>
      </c>
      <c r="H4" s="10" t="s">
        <v>13</v>
      </c>
      <c r="I4" s="10"/>
      <c r="L4" t="s">
        <v>15</v>
      </c>
      <c r="O4" t="s">
        <v>19</v>
      </c>
    </row>
    <row r="5" spans="1:17" x14ac:dyDescent="0.35">
      <c r="A5" t="s">
        <v>17</v>
      </c>
      <c r="B5" s="2">
        <v>1.602176565E-19</v>
      </c>
      <c r="C5" t="s">
        <v>18</v>
      </c>
      <c r="E5" t="s">
        <v>10</v>
      </c>
      <c r="F5" s="13">
        <v>0.34</v>
      </c>
      <c r="H5" t="s">
        <v>10</v>
      </c>
      <c r="I5">
        <f>F2*F5</f>
        <v>0.68340000000000001</v>
      </c>
      <c r="J5" t="s">
        <v>8</v>
      </c>
      <c r="L5" t="s">
        <v>10</v>
      </c>
      <c r="M5">
        <f>I5/J2</f>
        <v>1.2439024390243903E-2</v>
      </c>
      <c r="N5" t="s">
        <v>20</v>
      </c>
      <c r="P5" t="s">
        <v>10</v>
      </c>
      <c r="Q5">
        <v>2</v>
      </c>
    </row>
    <row r="6" spans="1:17" x14ac:dyDescent="0.35">
      <c r="A6" t="s">
        <v>22</v>
      </c>
      <c r="B6">
        <v>96485</v>
      </c>
      <c r="C6" t="s">
        <v>23</v>
      </c>
      <c r="E6" t="s">
        <v>11</v>
      </c>
      <c r="F6" s="13">
        <v>0.03</v>
      </c>
      <c r="H6" t="s">
        <v>11</v>
      </c>
      <c r="I6">
        <f>F2*F6</f>
        <v>6.0299999999999992E-2</v>
      </c>
      <c r="J6" t="s">
        <v>8</v>
      </c>
      <c r="L6" t="s">
        <v>11</v>
      </c>
      <c r="M6">
        <f>I6/K2</f>
        <v>2.1466714133143465E-3</v>
      </c>
      <c r="N6" t="s">
        <v>21</v>
      </c>
      <c r="P6" t="s">
        <v>11</v>
      </c>
      <c r="Q6">
        <v>4</v>
      </c>
    </row>
    <row r="7" spans="1:17" x14ac:dyDescent="0.35">
      <c r="A7" t="s">
        <v>26</v>
      </c>
      <c r="B7" s="2">
        <v>6.0221E+23</v>
      </c>
      <c r="C7" t="s">
        <v>27</v>
      </c>
      <c r="E7" t="s">
        <v>32</v>
      </c>
      <c r="F7" s="13">
        <v>6.0000000000000001E-3</v>
      </c>
      <c r="H7" t="s">
        <v>32</v>
      </c>
      <c r="I7">
        <f>F7*F2</f>
        <v>1.206E-2</v>
      </c>
      <c r="J7" t="s">
        <v>8</v>
      </c>
      <c r="L7" t="s">
        <v>32</v>
      </c>
      <c r="M7">
        <f>I7/L2</f>
        <v>6.5596954038618438E-5</v>
      </c>
      <c r="N7" t="s">
        <v>21</v>
      </c>
      <c r="P7" t="s">
        <v>32</v>
      </c>
      <c r="Q7">
        <v>5</v>
      </c>
    </row>
    <row r="8" spans="1:17" x14ac:dyDescent="0.35">
      <c r="E8" t="s">
        <v>12</v>
      </c>
      <c r="F8" s="13">
        <v>1E-3</v>
      </c>
      <c r="H8" t="s">
        <v>12</v>
      </c>
      <c r="I8">
        <f>F2*F8</f>
        <v>2.0099999999999996E-3</v>
      </c>
      <c r="J8" t="s">
        <v>8</v>
      </c>
      <c r="L8" t="s">
        <v>12</v>
      </c>
      <c r="M8">
        <f>I8/M2</f>
        <v>7.4499629355077824E-5</v>
      </c>
      <c r="N8" t="s">
        <v>21</v>
      </c>
      <c r="P8" t="s">
        <v>12</v>
      </c>
      <c r="Q8">
        <v>3</v>
      </c>
    </row>
    <row r="9" spans="1:17" x14ac:dyDescent="0.35">
      <c r="E9" t="s">
        <v>14</v>
      </c>
      <c r="F9" s="13">
        <v>4.0000000000000001E-3</v>
      </c>
      <c r="H9" t="s">
        <v>14</v>
      </c>
      <c r="I9">
        <f>F2*F9</f>
        <v>8.0399999999999985E-3</v>
      </c>
      <c r="J9" t="s">
        <v>8</v>
      </c>
      <c r="L9" t="s">
        <v>14</v>
      </c>
      <c r="M9">
        <f>I9/N2</f>
        <v>1.5461538461538458E-4</v>
      </c>
      <c r="N9" t="s">
        <v>21</v>
      </c>
      <c r="P9" t="s">
        <v>14</v>
      </c>
      <c r="Q9">
        <v>3</v>
      </c>
    </row>
    <row r="10" spans="1:17" x14ac:dyDescent="0.35">
      <c r="E10" t="s">
        <v>33</v>
      </c>
      <c r="F10" s="13">
        <v>0</v>
      </c>
      <c r="H10" t="s">
        <v>33</v>
      </c>
      <c r="I10">
        <f>F2*F10</f>
        <v>0</v>
      </c>
      <c r="J10" t="s">
        <v>8</v>
      </c>
      <c r="L10" t="s">
        <v>33</v>
      </c>
      <c r="M10">
        <f>I10/O2</f>
        <v>0</v>
      </c>
      <c r="N10" t="s">
        <v>21</v>
      </c>
      <c r="P10" t="s">
        <v>33</v>
      </c>
      <c r="Q10">
        <v>3</v>
      </c>
    </row>
    <row r="11" spans="1:17" x14ac:dyDescent="0.35">
      <c r="E11" t="s">
        <v>34</v>
      </c>
      <c r="F11" s="13">
        <v>0</v>
      </c>
      <c r="H11" t="s">
        <v>34</v>
      </c>
      <c r="I11">
        <f>F2*F11</f>
        <v>0</v>
      </c>
      <c r="J11" t="s">
        <v>8</v>
      </c>
      <c r="L11" t="s">
        <v>34</v>
      </c>
      <c r="M11">
        <f>I11/P2</f>
        <v>0</v>
      </c>
      <c r="N11" t="s">
        <v>21</v>
      </c>
      <c r="P11" t="s">
        <v>34</v>
      </c>
      <c r="Q11">
        <v>2</v>
      </c>
    </row>
    <row r="12" spans="1:17" x14ac:dyDescent="0.35">
      <c r="E12" t="s">
        <v>35</v>
      </c>
      <c r="F12" s="13">
        <v>0</v>
      </c>
      <c r="H12" t="s">
        <v>35</v>
      </c>
      <c r="I12">
        <f>F2*F12</f>
        <v>0</v>
      </c>
      <c r="J12" t="s">
        <v>8</v>
      </c>
      <c r="L12" t="s">
        <v>35</v>
      </c>
      <c r="M12">
        <f>I12/Q2</f>
        <v>0</v>
      </c>
      <c r="N12" t="s">
        <v>21</v>
      </c>
      <c r="P12" t="s">
        <v>35</v>
      </c>
      <c r="Q12">
        <v>2</v>
      </c>
    </row>
    <row r="19" spans="1:12" x14ac:dyDescent="0.35">
      <c r="A19" s="3" t="s">
        <v>24</v>
      </c>
      <c r="B19" s="3"/>
      <c r="C19" s="3"/>
      <c r="D19" s="3"/>
      <c r="E19" s="3" t="s">
        <v>25</v>
      </c>
      <c r="F19" s="3"/>
    </row>
    <row r="20" spans="1:12" x14ac:dyDescent="0.35">
      <c r="A20" s="3" t="s">
        <v>10</v>
      </c>
      <c r="B20" s="3">
        <f>B2*B4*J2/(B6*Q5)</f>
        <v>1.8100561952635124</v>
      </c>
      <c r="C20" s="3"/>
      <c r="D20" s="3"/>
      <c r="E20" s="3" t="s">
        <v>10</v>
      </c>
      <c r="F20" s="6">
        <f>I5/B20</f>
        <v>0.37755733871041997</v>
      </c>
    </row>
    <row r="21" spans="1:12" x14ac:dyDescent="0.35">
      <c r="A21" s="3" t="s">
        <v>11</v>
      </c>
      <c r="B21" s="3"/>
      <c r="C21" s="3"/>
      <c r="D21" s="3"/>
      <c r="E21" s="3" t="s">
        <v>11</v>
      </c>
      <c r="F21" s="3" t="e">
        <f>I6/B21</f>
        <v>#DIV/0!</v>
      </c>
    </row>
    <row r="22" spans="1:12" x14ac:dyDescent="0.35">
      <c r="A22" s="3"/>
      <c r="B22" s="3"/>
      <c r="C22" s="3"/>
      <c r="D22" s="3"/>
      <c r="E22" s="3"/>
      <c r="F22" s="3"/>
    </row>
    <row r="23" spans="1:12" x14ac:dyDescent="0.35">
      <c r="A23" s="3" t="s">
        <v>12</v>
      </c>
      <c r="B23" s="3"/>
      <c r="C23" s="3"/>
      <c r="D23" s="3"/>
      <c r="E23" s="3" t="s">
        <v>12</v>
      </c>
      <c r="F23" s="3" t="e">
        <f>I8/B23</f>
        <v>#DIV/0!</v>
      </c>
    </row>
    <row r="24" spans="1:12" x14ac:dyDescent="0.35">
      <c r="A24" s="3" t="s">
        <v>14</v>
      </c>
      <c r="B24" s="3"/>
      <c r="C24" s="3"/>
      <c r="D24" s="3"/>
      <c r="E24" s="3" t="s">
        <v>14</v>
      </c>
      <c r="F24" s="3" t="e">
        <f>I9/B24</f>
        <v>#DIV/0!</v>
      </c>
    </row>
    <row r="27" spans="1:12" x14ac:dyDescent="0.35">
      <c r="A27" s="4" t="s">
        <v>28</v>
      </c>
      <c r="D27" t="s">
        <v>29</v>
      </c>
      <c r="H27" s="7" t="s">
        <v>30</v>
      </c>
      <c r="I27" s="7"/>
      <c r="L27" t="s">
        <v>36</v>
      </c>
    </row>
    <row r="28" spans="1:12" x14ac:dyDescent="0.35">
      <c r="A28" s="2">
        <f>B2*B4/B5</f>
        <v>3.9681019800710919E+22</v>
      </c>
      <c r="C28" t="s">
        <v>10</v>
      </c>
      <c r="D28" s="2">
        <f>M5*B7*Q5</f>
        <v>1.4981809756097563E+22</v>
      </c>
      <c r="H28" s="7" t="s">
        <v>10</v>
      </c>
      <c r="I28" s="8">
        <f>D28/A28</f>
        <v>0.37755606663690511</v>
      </c>
      <c r="L28" s="9">
        <f>I30+I31+I32+I33+I34+I35</f>
        <v>1.5408922684403491E-2</v>
      </c>
    </row>
    <row r="29" spans="1:12" x14ac:dyDescent="0.35">
      <c r="C29" t="s">
        <v>11</v>
      </c>
      <c r="D29" s="2">
        <f>M6*B7*Q6</f>
        <v>5.1709879672481304E+21</v>
      </c>
      <c r="H29" s="7" t="s">
        <v>11</v>
      </c>
      <c r="I29" s="8">
        <f>D29/A28</f>
        <v>0.13031388792975246</v>
      </c>
    </row>
    <row r="30" spans="1:12" x14ac:dyDescent="0.35">
      <c r="C30" t="s">
        <v>12</v>
      </c>
      <c r="D30" s="2">
        <f>Q8*M8*B7</f>
        <v>1.3459326538176425E+20</v>
      </c>
      <c r="H30" s="7" t="s">
        <v>12</v>
      </c>
      <c r="I30" s="8">
        <f>D30/A28</f>
        <v>3.3918802000989122E-3</v>
      </c>
    </row>
    <row r="31" spans="1:12" x14ac:dyDescent="0.35">
      <c r="C31" t="s">
        <v>14</v>
      </c>
      <c r="D31" s="2">
        <f>Q9*M9*B7</f>
        <v>2.7933279230769227E+20</v>
      </c>
      <c r="H31" s="7" t="s">
        <v>14</v>
      </c>
      <c r="I31" s="8">
        <f>D31/A28</f>
        <v>7.0394559845129738E-3</v>
      </c>
    </row>
    <row r="32" spans="1:12" x14ac:dyDescent="0.35">
      <c r="C32" t="s">
        <v>32</v>
      </c>
      <c r="D32" s="2">
        <f>Q7*M7*B7</f>
        <v>1.9751570845798203E+20</v>
      </c>
      <c r="H32" s="7" t="s">
        <v>32</v>
      </c>
      <c r="I32" s="8">
        <f>D32/A28</f>
        <v>4.9775864997916048E-3</v>
      </c>
    </row>
    <row r="33" spans="3:9" x14ac:dyDescent="0.35">
      <c r="C33" t="s">
        <v>33</v>
      </c>
      <c r="D33" s="2">
        <f>Q10*M10*B7</f>
        <v>0</v>
      </c>
      <c r="H33" s="7" t="s">
        <v>33</v>
      </c>
      <c r="I33" s="8">
        <f>D33/A28</f>
        <v>0</v>
      </c>
    </row>
    <row r="34" spans="3:9" x14ac:dyDescent="0.35">
      <c r="C34" t="s">
        <v>34</v>
      </c>
      <c r="D34" s="2">
        <f>B7*M11*Q11</f>
        <v>0</v>
      </c>
      <c r="H34" s="7" t="s">
        <v>34</v>
      </c>
      <c r="I34" s="8">
        <f>D34/A28</f>
        <v>0</v>
      </c>
    </row>
    <row r="35" spans="3:9" x14ac:dyDescent="0.35">
      <c r="C35" t="s">
        <v>35</v>
      </c>
      <c r="D35" s="2">
        <f>B7*M12*Q12</f>
        <v>0</v>
      </c>
      <c r="H35" s="7" t="s">
        <v>35</v>
      </c>
      <c r="I35" s="8">
        <f>D35/A28</f>
        <v>0</v>
      </c>
    </row>
    <row r="37" spans="3:9" x14ac:dyDescent="0.35">
      <c r="H37" s="1" t="s">
        <v>31</v>
      </c>
      <c r="I37" s="11">
        <f>SUM(I28:I35)</f>
        <v>0.52327887725106115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12A6A-1606-4CE8-83AE-7DD20A528004}">
  <dimension ref="A1:Q37"/>
  <sheetViews>
    <sheetView topLeftCell="A19" workbookViewId="0">
      <selection activeCell="F13" sqref="F13"/>
    </sheetView>
  </sheetViews>
  <sheetFormatPr baseColWidth="10" defaultRowHeight="14.5" x14ac:dyDescent="0.35"/>
  <sheetData>
    <row r="1" spans="1:17" x14ac:dyDescent="0.35">
      <c r="J1" t="s">
        <v>10</v>
      </c>
      <c r="K1" t="s">
        <v>11</v>
      </c>
      <c r="L1" t="s">
        <v>32</v>
      </c>
      <c r="M1" t="s">
        <v>12</v>
      </c>
      <c r="N1" t="s">
        <v>14</v>
      </c>
      <c r="O1" t="s">
        <v>33</v>
      </c>
      <c r="P1" t="s">
        <v>34</v>
      </c>
      <c r="Q1" t="s">
        <v>35</v>
      </c>
    </row>
    <row r="2" spans="1:17" x14ac:dyDescent="0.35">
      <c r="A2" t="s">
        <v>0</v>
      </c>
      <c r="B2" s="12">
        <v>1.766</v>
      </c>
      <c r="C2" t="s">
        <v>1</v>
      </c>
      <c r="D2" t="s">
        <v>2</v>
      </c>
      <c r="E2" t="s">
        <v>7</v>
      </c>
      <c r="F2" s="12">
        <v>7.93</v>
      </c>
      <c r="G2" t="s">
        <v>8</v>
      </c>
      <c r="I2" t="s">
        <v>16</v>
      </c>
      <c r="J2">
        <v>54.94</v>
      </c>
      <c r="K2">
        <v>28.09</v>
      </c>
      <c r="L2">
        <v>183.85</v>
      </c>
      <c r="M2">
        <v>26.98</v>
      </c>
      <c r="N2">
        <v>52</v>
      </c>
      <c r="O2">
        <v>95.95</v>
      </c>
      <c r="P2">
        <v>40.08</v>
      </c>
      <c r="Q2">
        <v>24.31</v>
      </c>
    </row>
    <row r="3" spans="1:17" x14ac:dyDescent="0.35">
      <c r="A3" t="s">
        <v>3</v>
      </c>
      <c r="B3" s="12">
        <v>4</v>
      </c>
      <c r="C3" t="s">
        <v>4</v>
      </c>
    </row>
    <row r="4" spans="1:17" x14ac:dyDescent="0.35">
      <c r="A4" t="s">
        <v>5</v>
      </c>
      <c r="B4">
        <f>B3*3600</f>
        <v>14400</v>
      </c>
      <c r="C4" t="s">
        <v>6</v>
      </c>
      <c r="E4" t="s">
        <v>9</v>
      </c>
      <c r="H4" s="10" t="s">
        <v>13</v>
      </c>
      <c r="I4" s="10"/>
      <c r="L4" t="s">
        <v>15</v>
      </c>
      <c r="O4" t="s">
        <v>19</v>
      </c>
    </row>
    <row r="5" spans="1:17" x14ac:dyDescent="0.35">
      <c r="A5" t="s">
        <v>17</v>
      </c>
      <c r="B5" s="2">
        <v>1.602176565E-19</v>
      </c>
      <c r="C5" t="s">
        <v>18</v>
      </c>
      <c r="E5" t="s">
        <v>10</v>
      </c>
      <c r="F5" s="13">
        <v>0.21</v>
      </c>
      <c r="H5" t="s">
        <v>10</v>
      </c>
      <c r="I5">
        <f>F2*F5</f>
        <v>1.6652999999999998</v>
      </c>
      <c r="J5" t="s">
        <v>8</v>
      </c>
      <c r="L5" t="s">
        <v>10</v>
      </c>
      <c r="M5">
        <f>I5/J2</f>
        <v>3.0311248634874405E-2</v>
      </c>
      <c r="N5" t="s">
        <v>20</v>
      </c>
      <c r="P5" t="s">
        <v>10</v>
      </c>
      <c r="Q5">
        <v>2</v>
      </c>
    </row>
    <row r="6" spans="1:17" x14ac:dyDescent="0.35">
      <c r="A6" t="s">
        <v>22</v>
      </c>
      <c r="B6">
        <v>96485</v>
      </c>
      <c r="C6" t="s">
        <v>23</v>
      </c>
      <c r="E6" t="s">
        <v>11</v>
      </c>
      <c r="F6" s="13">
        <v>3.3000000000000002E-2</v>
      </c>
      <c r="H6" t="s">
        <v>11</v>
      </c>
      <c r="I6">
        <f>F2*F6</f>
        <v>0.26168999999999998</v>
      </c>
      <c r="J6" t="s">
        <v>8</v>
      </c>
      <c r="L6" t="s">
        <v>11</v>
      </c>
      <c r="M6">
        <f>I6/K2</f>
        <v>9.316126735493058E-3</v>
      </c>
      <c r="N6" t="s">
        <v>21</v>
      </c>
      <c r="P6" t="s">
        <v>11</v>
      </c>
      <c r="Q6">
        <v>4</v>
      </c>
    </row>
    <row r="7" spans="1:17" x14ac:dyDescent="0.35">
      <c r="A7" t="s">
        <v>26</v>
      </c>
      <c r="B7" s="2">
        <v>6.0221E+23</v>
      </c>
      <c r="C7" t="s">
        <v>27</v>
      </c>
      <c r="E7" t="s">
        <v>32</v>
      </c>
      <c r="F7" s="13">
        <v>1.9E-2</v>
      </c>
      <c r="H7" t="s">
        <v>32</v>
      </c>
      <c r="I7">
        <f>F7*F2</f>
        <v>0.15067</v>
      </c>
      <c r="J7" t="s">
        <v>8</v>
      </c>
      <c r="L7" t="s">
        <v>32</v>
      </c>
      <c r="M7">
        <f>I7/L2</f>
        <v>8.1952678814250753E-4</v>
      </c>
      <c r="N7" t="s">
        <v>21</v>
      </c>
      <c r="P7" t="s">
        <v>32</v>
      </c>
      <c r="Q7">
        <v>5</v>
      </c>
    </row>
    <row r="8" spans="1:17" x14ac:dyDescent="0.35">
      <c r="E8" t="s">
        <v>12</v>
      </c>
      <c r="F8" s="13">
        <v>1E-3</v>
      </c>
      <c r="H8" t="s">
        <v>12</v>
      </c>
      <c r="I8">
        <f>F2*F8</f>
        <v>7.9299999999999995E-3</v>
      </c>
      <c r="J8" t="s">
        <v>8</v>
      </c>
      <c r="L8" t="s">
        <v>12</v>
      </c>
      <c r="M8">
        <f>I8/M2</f>
        <v>2.9392142327650108E-4</v>
      </c>
      <c r="N8" t="s">
        <v>21</v>
      </c>
      <c r="P8" t="s">
        <v>12</v>
      </c>
      <c r="Q8">
        <v>3</v>
      </c>
    </row>
    <row r="9" spans="1:17" x14ac:dyDescent="0.35">
      <c r="E9" t="s">
        <v>14</v>
      </c>
      <c r="F9" s="13">
        <v>8.0000000000000002E-3</v>
      </c>
      <c r="H9" t="s">
        <v>14</v>
      </c>
      <c r="I9">
        <f>F2*F9</f>
        <v>6.3439999999999996E-2</v>
      </c>
      <c r="J9" t="s">
        <v>8</v>
      </c>
      <c r="L9" t="s">
        <v>14</v>
      </c>
      <c r="M9">
        <f>I9/N2</f>
        <v>1.2199999999999999E-3</v>
      </c>
      <c r="N9" t="s">
        <v>21</v>
      </c>
      <c r="P9" t="s">
        <v>14</v>
      </c>
      <c r="Q9">
        <v>3</v>
      </c>
    </row>
    <row r="10" spans="1:17" x14ac:dyDescent="0.35">
      <c r="E10" t="s">
        <v>33</v>
      </c>
      <c r="F10" s="13">
        <v>0</v>
      </c>
      <c r="H10" t="s">
        <v>33</v>
      </c>
      <c r="I10">
        <f>F2*F10</f>
        <v>0</v>
      </c>
      <c r="J10" t="s">
        <v>8</v>
      </c>
      <c r="L10" t="s">
        <v>33</v>
      </c>
      <c r="M10">
        <f>I10/O2</f>
        <v>0</v>
      </c>
      <c r="N10" t="s">
        <v>21</v>
      </c>
      <c r="P10" t="s">
        <v>33</v>
      </c>
      <c r="Q10">
        <v>3</v>
      </c>
    </row>
    <row r="11" spans="1:17" x14ac:dyDescent="0.35">
      <c r="E11" t="s">
        <v>34</v>
      </c>
      <c r="F11" s="13">
        <v>0</v>
      </c>
      <c r="H11" t="s">
        <v>34</v>
      </c>
      <c r="I11">
        <f>F2*F11</f>
        <v>0</v>
      </c>
      <c r="J11" t="s">
        <v>8</v>
      </c>
      <c r="L11" t="s">
        <v>34</v>
      </c>
      <c r="M11">
        <f>I11/P2</f>
        <v>0</v>
      </c>
      <c r="N11" t="s">
        <v>21</v>
      </c>
      <c r="P11" t="s">
        <v>34</v>
      </c>
      <c r="Q11">
        <v>2</v>
      </c>
    </row>
    <row r="12" spans="1:17" x14ac:dyDescent="0.35">
      <c r="E12" t="s">
        <v>35</v>
      </c>
      <c r="F12" s="13">
        <v>0</v>
      </c>
      <c r="H12" t="s">
        <v>35</v>
      </c>
      <c r="I12">
        <f>F2*F12</f>
        <v>0</v>
      </c>
      <c r="J12" t="s">
        <v>8</v>
      </c>
      <c r="L12" t="s">
        <v>35</v>
      </c>
      <c r="M12">
        <f>I12/Q2</f>
        <v>0</v>
      </c>
      <c r="N12" t="s">
        <v>21</v>
      </c>
      <c r="P12" t="s">
        <v>35</v>
      </c>
      <c r="Q12">
        <v>2</v>
      </c>
    </row>
    <row r="19" spans="1:12" x14ac:dyDescent="0.35">
      <c r="A19" s="3" t="s">
        <v>24</v>
      </c>
      <c r="B19" s="3"/>
      <c r="C19" s="3"/>
      <c r="D19" s="3"/>
      <c r="E19" s="3" t="s">
        <v>25</v>
      </c>
      <c r="F19" s="3"/>
    </row>
    <row r="20" spans="1:12" x14ac:dyDescent="0.35">
      <c r="A20" s="3" t="s">
        <v>10</v>
      </c>
      <c r="B20" s="3">
        <f>B2*B4*J2/(B6*Q5)</f>
        <v>7.2402247810540494</v>
      </c>
      <c r="C20" s="3"/>
      <c r="D20" s="3"/>
      <c r="E20" s="3" t="s">
        <v>10</v>
      </c>
      <c r="F20" s="6">
        <f>I5/B20</f>
        <v>0.23000667111298737</v>
      </c>
    </row>
    <row r="21" spans="1:12" x14ac:dyDescent="0.35">
      <c r="A21" s="3" t="s">
        <v>11</v>
      </c>
      <c r="B21" s="3"/>
      <c r="C21" s="3"/>
      <c r="D21" s="3"/>
      <c r="E21" s="3" t="s">
        <v>11</v>
      </c>
      <c r="F21" s="3" t="e">
        <f>I6/B21</f>
        <v>#DIV/0!</v>
      </c>
    </row>
    <row r="22" spans="1:12" x14ac:dyDescent="0.35">
      <c r="A22" s="3"/>
      <c r="B22" s="3"/>
      <c r="C22" s="3"/>
      <c r="D22" s="3"/>
      <c r="E22" s="3"/>
      <c r="F22" s="3"/>
    </row>
    <row r="23" spans="1:12" x14ac:dyDescent="0.35">
      <c r="A23" s="3" t="s">
        <v>12</v>
      </c>
      <c r="B23" s="3"/>
      <c r="C23" s="3"/>
      <c r="D23" s="3"/>
      <c r="E23" s="3" t="s">
        <v>12</v>
      </c>
      <c r="F23" s="3" t="e">
        <f>I8/B23</f>
        <v>#DIV/0!</v>
      </c>
    </row>
    <row r="24" spans="1:12" x14ac:dyDescent="0.35">
      <c r="A24" s="3" t="s">
        <v>14</v>
      </c>
      <c r="B24" s="3"/>
      <c r="C24" s="3"/>
      <c r="D24" s="3"/>
      <c r="E24" s="3" t="s">
        <v>14</v>
      </c>
      <c r="F24" s="3" t="e">
        <f>I9/B24</f>
        <v>#DIV/0!</v>
      </c>
    </row>
    <row r="27" spans="1:12" x14ac:dyDescent="0.35">
      <c r="A27" s="4" t="s">
        <v>28</v>
      </c>
      <c r="D27" t="s">
        <v>29</v>
      </c>
      <c r="H27" s="7" t="s">
        <v>30</v>
      </c>
      <c r="I27" s="7"/>
      <c r="L27" t="s">
        <v>36</v>
      </c>
    </row>
    <row r="28" spans="1:12" x14ac:dyDescent="0.35">
      <c r="A28" s="2">
        <f>B2*B4/B5</f>
        <v>1.5872407920284367E+23</v>
      </c>
      <c r="C28" t="s">
        <v>10</v>
      </c>
      <c r="D28" s="2">
        <f>M5*B7*Q5</f>
        <v>3.6507474080815433E+22</v>
      </c>
      <c r="H28" s="7" t="s">
        <v>10</v>
      </c>
      <c r="I28" s="8">
        <f>D28/A28</f>
        <v>0.23000589617004608</v>
      </c>
      <c r="L28" s="9">
        <f>I30+I31+I32+I33+I34+I35</f>
        <v>3.2778467025923755E-2</v>
      </c>
    </row>
    <row r="29" spans="1:12" x14ac:dyDescent="0.35">
      <c r="C29" t="s">
        <v>11</v>
      </c>
      <c r="D29" s="2">
        <f>M6*B7*Q6</f>
        <v>2.2441058725525098E+22</v>
      </c>
      <c r="H29" s="7" t="s">
        <v>11</v>
      </c>
      <c r="I29" s="8">
        <f>D29/A28</f>
        <v>0.14138408512577497</v>
      </c>
    </row>
    <row r="30" spans="1:12" x14ac:dyDescent="0.35">
      <c r="C30" t="s">
        <v>12</v>
      </c>
      <c r="D30" s="2">
        <f>Q8*M8*B7</f>
        <v>5.3100726093402518E+20</v>
      </c>
      <c r="H30" s="7" t="s">
        <v>12</v>
      </c>
      <c r="I30" s="8">
        <f>D30/A28</f>
        <v>3.3454738789532807E-3</v>
      </c>
    </row>
    <row r="31" spans="1:12" x14ac:dyDescent="0.35">
      <c r="C31" t="s">
        <v>14</v>
      </c>
      <c r="D31" s="2">
        <f>Q9*M9*B7</f>
        <v>2.2040885999999999E+21</v>
      </c>
      <c r="H31" s="7" t="s">
        <v>14</v>
      </c>
      <c r="I31" s="8">
        <f>D31/A28</f>
        <v>1.3886290039101464E-2</v>
      </c>
    </row>
    <row r="32" spans="1:12" x14ac:dyDescent="0.35">
      <c r="C32" t="s">
        <v>32</v>
      </c>
      <c r="D32" s="2">
        <f>Q7*M7*B7</f>
        <v>2.4676361354364972E+21</v>
      </c>
      <c r="H32" s="7" t="s">
        <v>32</v>
      </c>
      <c r="I32" s="8">
        <f>D32/A28</f>
        <v>1.5546703107869013E-2</v>
      </c>
    </row>
    <row r="33" spans="3:9" x14ac:dyDescent="0.35">
      <c r="C33" t="s">
        <v>33</v>
      </c>
      <c r="D33" s="2">
        <f>Q10*M10*B7</f>
        <v>0</v>
      </c>
      <c r="H33" s="7" t="s">
        <v>33</v>
      </c>
      <c r="I33" s="8">
        <f>D33/A28</f>
        <v>0</v>
      </c>
    </row>
    <row r="34" spans="3:9" x14ac:dyDescent="0.35">
      <c r="C34" t="s">
        <v>34</v>
      </c>
      <c r="D34" s="2">
        <f>B7*M11*Q11</f>
        <v>0</v>
      </c>
      <c r="H34" s="7" t="s">
        <v>34</v>
      </c>
      <c r="I34" s="8">
        <f>D34/A28</f>
        <v>0</v>
      </c>
    </row>
    <row r="35" spans="3:9" x14ac:dyDescent="0.35">
      <c r="C35" t="s">
        <v>35</v>
      </c>
      <c r="D35" s="2">
        <f>B7*M12*Q12</f>
        <v>0</v>
      </c>
      <c r="H35" s="7" t="s">
        <v>35</v>
      </c>
      <c r="I35" s="8">
        <f>D35/A28</f>
        <v>0</v>
      </c>
    </row>
    <row r="37" spans="3:9" x14ac:dyDescent="0.35">
      <c r="H37" s="1" t="s">
        <v>31</v>
      </c>
      <c r="I37" s="11">
        <f>SUM(I28:I35)</f>
        <v>0.40416844832174476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938A9-5D68-4C7F-BA50-0F2C6E7AC21A}">
  <dimension ref="A1:Q37"/>
  <sheetViews>
    <sheetView topLeftCell="A25" workbookViewId="0">
      <selection activeCell="F13" sqref="F13"/>
    </sheetView>
  </sheetViews>
  <sheetFormatPr baseColWidth="10" defaultRowHeight="14.5" x14ac:dyDescent="0.35"/>
  <sheetData>
    <row r="1" spans="1:17" x14ac:dyDescent="0.35">
      <c r="J1" t="s">
        <v>10</v>
      </c>
      <c r="K1" t="s">
        <v>11</v>
      </c>
      <c r="L1" t="s">
        <v>32</v>
      </c>
      <c r="M1" t="s">
        <v>12</v>
      </c>
      <c r="N1" t="s">
        <v>14</v>
      </c>
      <c r="O1" t="s">
        <v>33</v>
      </c>
      <c r="P1" t="s">
        <v>34</v>
      </c>
      <c r="Q1" t="s">
        <v>35</v>
      </c>
    </row>
    <row r="2" spans="1:17" x14ac:dyDescent="0.35">
      <c r="A2" t="s">
        <v>0</v>
      </c>
      <c r="B2" s="12">
        <v>1.766</v>
      </c>
      <c r="C2" t="s">
        <v>1</v>
      </c>
      <c r="D2" t="s">
        <v>2</v>
      </c>
      <c r="E2" t="s">
        <v>7</v>
      </c>
      <c r="F2" s="12">
        <v>13.28</v>
      </c>
      <c r="G2" t="s">
        <v>8</v>
      </c>
      <c r="I2" t="s">
        <v>16</v>
      </c>
      <c r="J2">
        <v>54.94</v>
      </c>
      <c r="K2">
        <v>28.09</v>
      </c>
      <c r="L2">
        <v>183.85</v>
      </c>
      <c r="M2">
        <v>26.98</v>
      </c>
      <c r="N2">
        <v>52</v>
      </c>
      <c r="O2">
        <v>95.95</v>
      </c>
      <c r="P2">
        <v>40.08</v>
      </c>
      <c r="Q2">
        <v>24.31</v>
      </c>
    </row>
    <row r="3" spans="1:17" x14ac:dyDescent="0.35">
      <c r="A3" t="s">
        <v>3</v>
      </c>
      <c r="B3" s="12">
        <v>4</v>
      </c>
      <c r="C3" t="s">
        <v>4</v>
      </c>
    </row>
    <row r="4" spans="1:17" x14ac:dyDescent="0.35">
      <c r="A4" t="s">
        <v>5</v>
      </c>
      <c r="B4">
        <f>B3*3600</f>
        <v>14400</v>
      </c>
      <c r="C4" t="s">
        <v>6</v>
      </c>
      <c r="E4" t="s">
        <v>9</v>
      </c>
      <c r="H4" s="10" t="s">
        <v>13</v>
      </c>
      <c r="I4" s="10"/>
      <c r="L4" t="s">
        <v>15</v>
      </c>
      <c r="O4" t="s">
        <v>19</v>
      </c>
    </row>
    <row r="5" spans="1:17" x14ac:dyDescent="0.35">
      <c r="A5" t="s">
        <v>17</v>
      </c>
      <c r="B5" s="2">
        <v>1.602176565E-19</v>
      </c>
      <c r="C5" t="s">
        <v>18</v>
      </c>
      <c r="E5" t="s">
        <v>10</v>
      </c>
      <c r="F5" s="13">
        <v>0.13100000000000001</v>
      </c>
      <c r="H5" t="s">
        <v>10</v>
      </c>
      <c r="I5">
        <f>F2*F5</f>
        <v>1.7396799999999999</v>
      </c>
      <c r="J5" t="s">
        <v>8</v>
      </c>
      <c r="L5" t="s">
        <v>10</v>
      </c>
      <c r="M5">
        <f>I5/J2</f>
        <v>3.1665089188205313E-2</v>
      </c>
      <c r="N5" t="s">
        <v>20</v>
      </c>
      <c r="P5" t="s">
        <v>10</v>
      </c>
      <c r="Q5">
        <v>2</v>
      </c>
    </row>
    <row r="6" spans="1:17" x14ac:dyDescent="0.35">
      <c r="A6" t="s">
        <v>22</v>
      </c>
      <c r="B6">
        <v>96485</v>
      </c>
      <c r="C6" t="s">
        <v>23</v>
      </c>
      <c r="E6" t="s">
        <v>11</v>
      </c>
      <c r="F6" s="13">
        <v>2.7E-2</v>
      </c>
      <c r="H6" t="s">
        <v>11</v>
      </c>
      <c r="I6">
        <f>F2*F6</f>
        <v>0.35855999999999999</v>
      </c>
      <c r="J6" t="s">
        <v>8</v>
      </c>
      <c r="L6" t="s">
        <v>11</v>
      </c>
      <c r="M6">
        <f>I6/K2</f>
        <v>1.2764684941260235E-2</v>
      </c>
      <c r="N6" t="s">
        <v>21</v>
      </c>
      <c r="P6" t="s">
        <v>11</v>
      </c>
      <c r="Q6">
        <v>4</v>
      </c>
    </row>
    <row r="7" spans="1:17" x14ac:dyDescent="0.35">
      <c r="A7" t="s">
        <v>26</v>
      </c>
      <c r="B7" s="2">
        <v>6.0221E+23</v>
      </c>
      <c r="C7" t="s">
        <v>27</v>
      </c>
      <c r="E7" t="s">
        <v>32</v>
      </c>
      <c r="F7" s="13">
        <v>1.7000000000000001E-2</v>
      </c>
      <c r="H7" t="s">
        <v>32</v>
      </c>
      <c r="I7">
        <f>F7*F2</f>
        <v>0.22576000000000002</v>
      </c>
      <c r="J7" t="s">
        <v>8</v>
      </c>
      <c r="L7" t="s">
        <v>32</v>
      </c>
      <c r="M7">
        <f>I7/L2</f>
        <v>1.2279575741093284E-3</v>
      </c>
      <c r="N7" t="s">
        <v>21</v>
      </c>
      <c r="P7" t="s">
        <v>32</v>
      </c>
      <c r="Q7">
        <v>5</v>
      </c>
    </row>
    <row r="8" spans="1:17" x14ac:dyDescent="0.35">
      <c r="E8" t="s">
        <v>12</v>
      </c>
      <c r="F8" s="13">
        <v>1E-3</v>
      </c>
      <c r="H8" t="s">
        <v>12</v>
      </c>
      <c r="I8">
        <f>F2*F8</f>
        <v>1.328E-2</v>
      </c>
      <c r="J8" t="s">
        <v>8</v>
      </c>
      <c r="L8" t="s">
        <v>12</v>
      </c>
      <c r="M8">
        <f>I8/M2</f>
        <v>4.9221645663454405E-4</v>
      </c>
      <c r="N8" t="s">
        <v>21</v>
      </c>
      <c r="P8" t="s">
        <v>12</v>
      </c>
      <c r="Q8">
        <v>3</v>
      </c>
    </row>
    <row r="9" spans="1:17" x14ac:dyDescent="0.35">
      <c r="E9" t="s">
        <v>14</v>
      </c>
      <c r="F9" s="13">
        <v>1.2999999999999999E-2</v>
      </c>
      <c r="H9" t="s">
        <v>14</v>
      </c>
      <c r="I9">
        <f>F2*F9</f>
        <v>0.17263999999999999</v>
      </c>
      <c r="J9" t="s">
        <v>8</v>
      </c>
      <c r="L9" t="s">
        <v>14</v>
      </c>
      <c r="M9">
        <f>I9/N2</f>
        <v>3.3199999999999996E-3</v>
      </c>
      <c r="N9" t="s">
        <v>21</v>
      </c>
      <c r="P9" t="s">
        <v>14</v>
      </c>
      <c r="Q9">
        <v>3</v>
      </c>
    </row>
    <row r="10" spans="1:17" x14ac:dyDescent="0.35">
      <c r="E10" t="s">
        <v>33</v>
      </c>
      <c r="F10" s="13">
        <v>0</v>
      </c>
      <c r="H10" t="s">
        <v>33</v>
      </c>
      <c r="I10">
        <f>F2*F10</f>
        <v>0</v>
      </c>
      <c r="J10" t="s">
        <v>8</v>
      </c>
      <c r="L10" t="s">
        <v>33</v>
      </c>
      <c r="M10">
        <f>I10/O2</f>
        <v>0</v>
      </c>
      <c r="N10" t="s">
        <v>21</v>
      </c>
      <c r="P10" t="s">
        <v>33</v>
      </c>
      <c r="Q10">
        <v>3</v>
      </c>
    </row>
    <row r="11" spans="1:17" x14ac:dyDescent="0.35">
      <c r="E11" t="s">
        <v>34</v>
      </c>
      <c r="F11" s="13">
        <v>0</v>
      </c>
      <c r="H11" t="s">
        <v>34</v>
      </c>
      <c r="I11">
        <f>F2*F11</f>
        <v>0</v>
      </c>
      <c r="J11" t="s">
        <v>8</v>
      </c>
      <c r="L11" t="s">
        <v>34</v>
      </c>
      <c r="M11">
        <f>I11/P2</f>
        <v>0</v>
      </c>
      <c r="N11" t="s">
        <v>21</v>
      </c>
      <c r="P11" t="s">
        <v>34</v>
      </c>
      <c r="Q11">
        <v>2</v>
      </c>
    </row>
    <row r="12" spans="1:17" x14ac:dyDescent="0.35">
      <c r="E12" t="s">
        <v>35</v>
      </c>
      <c r="F12" s="13">
        <v>0</v>
      </c>
      <c r="H12" t="s">
        <v>35</v>
      </c>
      <c r="I12">
        <f>F2*F12</f>
        <v>0</v>
      </c>
      <c r="J12" t="s">
        <v>8</v>
      </c>
      <c r="L12" t="s">
        <v>35</v>
      </c>
      <c r="M12">
        <f>I12/Q2</f>
        <v>0</v>
      </c>
      <c r="N12" t="s">
        <v>21</v>
      </c>
      <c r="P12" t="s">
        <v>35</v>
      </c>
      <c r="Q12">
        <v>2</v>
      </c>
    </row>
    <row r="19" spans="1:12" x14ac:dyDescent="0.35">
      <c r="A19" s="3" t="s">
        <v>24</v>
      </c>
      <c r="B19" s="3"/>
      <c r="C19" s="3"/>
      <c r="D19" s="3"/>
      <c r="E19" s="3" t="s">
        <v>25</v>
      </c>
      <c r="F19" s="3"/>
    </row>
    <row r="20" spans="1:12" x14ac:dyDescent="0.35">
      <c r="A20" s="3" t="s">
        <v>10</v>
      </c>
      <c r="B20" s="3">
        <f>B2*B4*J2/(B6*Q5)</f>
        <v>7.2402247810540494</v>
      </c>
      <c r="C20" s="3"/>
      <c r="D20" s="3"/>
      <c r="E20" s="3" t="s">
        <v>10</v>
      </c>
      <c r="F20" s="6">
        <f>I5/B20</f>
        <v>0.24027983282402085</v>
      </c>
    </row>
    <row r="21" spans="1:12" x14ac:dyDescent="0.35">
      <c r="A21" s="3" t="s">
        <v>11</v>
      </c>
      <c r="B21" s="3"/>
      <c r="C21" s="3"/>
      <c r="D21" s="3"/>
      <c r="E21" s="3" t="s">
        <v>11</v>
      </c>
      <c r="F21" s="3" t="e">
        <f>I6/B21</f>
        <v>#DIV/0!</v>
      </c>
    </row>
    <row r="22" spans="1:12" x14ac:dyDescent="0.35">
      <c r="A22" s="3"/>
      <c r="B22" s="3"/>
      <c r="C22" s="3"/>
      <c r="D22" s="3"/>
      <c r="E22" s="3"/>
      <c r="F22" s="3"/>
    </row>
    <row r="23" spans="1:12" x14ac:dyDescent="0.35">
      <c r="A23" s="3" t="s">
        <v>12</v>
      </c>
      <c r="B23" s="3"/>
      <c r="C23" s="3"/>
      <c r="D23" s="3"/>
      <c r="E23" s="3" t="s">
        <v>12</v>
      </c>
      <c r="F23" s="3" t="e">
        <f>I8/B23</f>
        <v>#DIV/0!</v>
      </c>
    </row>
    <row r="24" spans="1:12" x14ac:dyDescent="0.35">
      <c r="A24" s="3" t="s">
        <v>14</v>
      </c>
      <c r="B24" s="3"/>
      <c r="C24" s="3"/>
      <c r="D24" s="3"/>
      <c r="E24" s="3" t="s">
        <v>14</v>
      </c>
      <c r="F24" s="3" t="e">
        <f>I9/B24</f>
        <v>#DIV/0!</v>
      </c>
    </row>
    <row r="27" spans="1:12" x14ac:dyDescent="0.35">
      <c r="A27" s="4" t="s">
        <v>28</v>
      </c>
      <c r="D27" t="s">
        <v>29</v>
      </c>
      <c r="H27" s="7" t="s">
        <v>30</v>
      </c>
      <c r="I27" s="7"/>
      <c r="L27" t="s">
        <v>36</v>
      </c>
    </row>
    <row r="28" spans="1:12" x14ac:dyDescent="0.35">
      <c r="A28" s="2">
        <f>B2*B4/B5</f>
        <v>1.5872407920284367E+23</v>
      </c>
      <c r="C28" t="s">
        <v>10</v>
      </c>
      <c r="D28" s="2">
        <f>M5*B7*Q5</f>
        <v>3.8138066720058241E+22</v>
      </c>
      <c r="H28" s="7" t="s">
        <v>10</v>
      </c>
      <c r="I28" s="8">
        <f>D28/A28</f>
        <v>0.24027902326854364</v>
      </c>
      <c r="L28" s="9">
        <f>I30+I31+I32+I33+I34+I35</f>
        <v>6.6686203654359746E-2</v>
      </c>
    </row>
    <row r="29" spans="1:12" x14ac:dyDescent="0.35">
      <c r="C29" t="s">
        <v>11</v>
      </c>
      <c r="D29" s="2">
        <f>M6*B7*Q6</f>
        <v>3.0748083673905303E+22</v>
      </c>
      <c r="H29" s="7" t="s">
        <v>11</v>
      </c>
      <c r="I29" s="8">
        <f>D29/A28</f>
        <v>0.19372034683288575</v>
      </c>
    </row>
    <row r="30" spans="1:12" x14ac:dyDescent="0.35">
      <c r="C30" t="s">
        <v>12</v>
      </c>
      <c r="D30" s="2">
        <f>Q8*M8*B7</f>
        <v>8.8925301704966629E+20</v>
      </c>
      <c r="H30" s="7" t="s">
        <v>12</v>
      </c>
      <c r="I30" s="8">
        <f>D30/A28</f>
        <v>5.602508589218104E-3</v>
      </c>
    </row>
    <row r="31" spans="1:12" x14ac:dyDescent="0.35">
      <c r="C31" t="s">
        <v>14</v>
      </c>
      <c r="D31" s="2">
        <f>Q9*M9*B7</f>
        <v>5.9980115999999991E+21</v>
      </c>
      <c r="H31" s="7" t="s">
        <v>14</v>
      </c>
      <c r="I31" s="8">
        <f>D31/A28</f>
        <v>3.7788920434276112E-2</v>
      </c>
    </row>
    <row r="32" spans="1:12" x14ac:dyDescent="0.35">
      <c r="C32" t="s">
        <v>32</v>
      </c>
      <c r="D32" s="2">
        <f>Q7*M7*B7</f>
        <v>3.6974416535218936E+21</v>
      </c>
      <c r="H32" s="7" t="s">
        <v>32</v>
      </c>
      <c r="I32" s="8">
        <f>D32/A28</f>
        <v>2.3294774630865527E-2</v>
      </c>
    </row>
    <row r="33" spans="3:9" x14ac:dyDescent="0.35">
      <c r="C33" t="s">
        <v>33</v>
      </c>
      <c r="D33" s="2">
        <f>Q10*M10*B7</f>
        <v>0</v>
      </c>
      <c r="H33" s="7" t="s">
        <v>33</v>
      </c>
      <c r="I33" s="8">
        <f>D33/A28</f>
        <v>0</v>
      </c>
    </row>
    <row r="34" spans="3:9" x14ac:dyDescent="0.35">
      <c r="C34" t="s">
        <v>34</v>
      </c>
      <c r="D34" s="2">
        <f>B7*M11*Q11</f>
        <v>0</v>
      </c>
      <c r="H34" s="7" t="s">
        <v>34</v>
      </c>
      <c r="I34" s="8">
        <f>D34/A28</f>
        <v>0</v>
      </c>
    </row>
    <row r="35" spans="3:9" x14ac:dyDescent="0.35">
      <c r="C35" t="s">
        <v>35</v>
      </c>
      <c r="D35" s="2">
        <f>B7*M12*Q12</f>
        <v>0</v>
      </c>
      <c r="H35" s="7" t="s">
        <v>35</v>
      </c>
      <c r="I35" s="8">
        <f>D35/A28</f>
        <v>0</v>
      </c>
    </row>
    <row r="37" spans="3:9" x14ac:dyDescent="0.35">
      <c r="H37" s="1" t="s">
        <v>31</v>
      </c>
      <c r="I37" s="11">
        <f>SUM(I28:I35)</f>
        <v>0.50068557375578915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B66DE-13EC-4882-8435-E7648F98212A}">
  <dimension ref="A1:Q37"/>
  <sheetViews>
    <sheetView tabSelected="1" topLeftCell="A25" workbookViewId="0">
      <selection activeCell="F3" sqref="F3"/>
    </sheetView>
  </sheetViews>
  <sheetFormatPr baseColWidth="10" defaultRowHeight="14.5" x14ac:dyDescent="0.35"/>
  <sheetData>
    <row r="1" spans="1:17" x14ac:dyDescent="0.35">
      <c r="J1" t="s">
        <v>10</v>
      </c>
      <c r="K1" t="s">
        <v>11</v>
      </c>
      <c r="L1" t="s">
        <v>32</v>
      </c>
      <c r="M1" t="s">
        <v>12</v>
      </c>
      <c r="N1" t="s">
        <v>14</v>
      </c>
      <c r="O1" t="s">
        <v>33</v>
      </c>
      <c r="P1" t="s">
        <v>34</v>
      </c>
      <c r="Q1" t="s">
        <v>35</v>
      </c>
    </row>
    <row r="2" spans="1:17" x14ac:dyDescent="0.35">
      <c r="A2" t="s">
        <v>0</v>
      </c>
      <c r="B2" s="12">
        <v>1.766</v>
      </c>
      <c r="C2" t="s">
        <v>1</v>
      </c>
      <c r="D2" t="s">
        <v>2</v>
      </c>
      <c r="E2" t="s">
        <v>7</v>
      </c>
      <c r="F2" s="12">
        <v>8.1300000000000008</v>
      </c>
      <c r="G2" t="s">
        <v>8</v>
      </c>
      <c r="I2" t="s">
        <v>16</v>
      </c>
      <c r="J2">
        <v>54.94</v>
      </c>
      <c r="K2">
        <v>28.09</v>
      </c>
      <c r="L2">
        <v>183.85</v>
      </c>
      <c r="M2">
        <v>26.98</v>
      </c>
      <c r="N2">
        <v>52</v>
      </c>
      <c r="O2">
        <v>95.95</v>
      </c>
      <c r="P2">
        <v>40.08</v>
      </c>
      <c r="Q2">
        <v>24.31</v>
      </c>
    </row>
    <row r="3" spans="1:17" x14ac:dyDescent="0.35">
      <c r="A3" t="s">
        <v>3</v>
      </c>
      <c r="B3" s="12">
        <v>4</v>
      </c>
      <c r="C3" t="s">
        <v>4</v>
      </c>
    </row>
    <row r="4" spans="1:17" x14ac:dyDescent="0.35">
      <c r="A4" t="s">
        <v>5</v>
      </c>
      <c r="B4">
        <f>B3*3600</f>
        <v>14400</v>
      </c>
      <c r="C4" t="s">
        <v>6</v>
      </c>
      <c r="E4" t="s">
        <v>9</v>
      </c>
      <c r="H4" s="10" t="s">
        <v>13</v>
      </c>
      <c r="I4" s="10"/>
      <c r="L4" t="s">
        <v>15</v>
      </c>
      <c r="O4" t="s">
        <v>19</v>
      </c>
    </row>
    <row r="5" spans="1:17" x14ac:dyDescent="0.35">
      <c r="A5" t="s">
        <v>17</v>
      </c>
      <c r="B5" s="2">
        <v>1.602176565E-19</v>
      </c>
      <c r="C5" t="s">
        <v>18</v>
      </c>
      <c r="E5" t="s">
        <v>10</v>
      </c>
      <c r="F5" s="13">
        <v>0.254</v>
      </c>
      <c r="H5" t="s">
        <v>10</v>
      </c>
      <c r="I5">
        <f>F2*F5</f>
        <v>2.0650200000000001</v>
      </c>
      <c r="J5" t="s">
        <v>8</v>
      </c>
      <c r="L5" t="s">
        <v>10</v>
      </c>
      <c r="M5">
        <f>I5/J2</f>
        <v>3.7586821987622865E-2</v>
      </c>
      <c r="N5" t="s">
        <v>20</v>
      </c>
      <c r="P5" t="s">
        <v>10</v>
      </c>
      <c r="Q5">
        <v>2</v>
      </c>
    </row>
    <row r="6" spans="1:17" x14ac:dyDescent="0.35">
      <c r="A6" t="s">
        <v>22</v>
      </c>
      <c r="B6">
        <v>96485</v>
      </c>
      <c r="C6" t="s">
        <v>23</v>
      </c>
      <c r="E6" t="s">
        <v>11</v>
      </c>
      <c r="F6" s="13">
        <v>3.6999999999999998E-2</v>
      </c>
      <c r="H6" t="s">
        <v>11</v>
      </c>
      <c r="I6">
        <f>F2*F6</f>
        <v>0.30081000000000002</v>
      </c>
      <c r="J6" t="s">
        <v>8</v>
      </c>
      <c r="L6" t="s">
        <v>11</v>
      </c>
      <c r="M6">
        <f>I6/K2</f>
        <v>1.0708793164827342E-2</v>
      </c>
      <c r="N6" t="s">
        <v>21</v>
      </c>
      <c r="P6" t="s">
        <v>11</v>
      </c>
      <c r="Q6">
        <v>4</v>
      </c>
    </row>
    <row r="7" spans="1:17" x14ac:dyDescent="0.35">
      <c r="A7" t="s">
        <v>26</v>
      </c>
      <c r="B7" s="2">
        <v>6.0221E+23</v>
      </c>
      <c r="C7" t="s">
        <v>27</v>
      </c>
      <c r="E7" t="s">
        <v>32</v>
      </c>
      <c r="F7" s="13">
        <v>6.0000000000000001E-3</v>
      </c>
      <c r="H7" t="s">
        <v>32</v>
      </c>
      <c r="I7">
        <f>F7*F2</f>
        <v>4.8780000000000004E-2</v>
      </c>
      <c r="J7" t="s">
        <v>8</v>
      </c>
      <c r="L7" t="s">
        <v>32</v>
      </c>
      <c r="M7">
        <f>I7/L2</f>
        <v>2.6532499320097908E-4</v>
      </c>
      <c r="N7" t="s">
        <v>21</v>
      </c>
      <c r="P7" t="s">
        <v>32</v>
      </c>
      <c r="Q7">
        <v>5</v>
      </c>
    </row>
    <row r="8" spans="1:17" x14ac:dyDescent="0.35">
      <c r="E8" t="s">
        <v>12</v>
      </c>
      <c r="F8" s="13">
        <v>0</v>
      </c>
      <c r="H8" t="s">
        <v>12</v>
      </c>
      <c r="I8">
        <f>F2*F8</f>
        <v>0</v>
      </c>
      <c r="J8" t="s">
        <v>8</v>
      </c>
      <c r="L8" t="s">
        <v>12</v>
      </c>
      <c r="M8">
        <f>I8/M2</f>
        <v>0</v>
      </c>
      <c r="N8" t="s">
        <v>21</v>
      </c>
      <c r="P8" t="s">
        <v>12</v>
      </c>
      <c r="Q8">
        <v>3</v>
      </c>
    </row>
    <row r="9" spans="1:17" x14ac:dyDescent="0.35">
      <c r="E9" t="s">
        <v>14</v>
      </c>
      <c r="F9" s="13">
        <v>5.0000000000000001E-3</v>
      </c>
      <c r="H9" t="s">
        <v>14</v>
      </c>
      <c r="I9">
        <f>F2*F9</f>
        <v>4.0650000000000006E-2</v>
      </c>
      <c r="J9" t="s">
        <v>8</v>
      </c>
      <c r="L9" t="s">
        <v>14</v>
      </c>
      <c r="M9">
        <f>I9/N2</f>
        <v>7.8173076923076937E-4</v>
      </c>
      <c r="N9" t="s">
        <v>21</v>
      </c>
      <c r="P9" t="s">
        <v>14</v>
      </c>
      <c r="Q9">
        <v>3</v>
      </c>
    </row>
    <row r="10" spans="1:17" x14ac:dyDescent="0.35">
      <c r="E10" t="s">
        <v>33</v>
      </c>
      <c r="F10" s="13">
        <v>0</v>
      </c>
      <c r="H10" t="s">
        <v>33</v>
      </c>
      <c r="I10">
        <f>F2*F10</f>
        <v>0</v>
      </c>
      <c r="J10" t="s">
        <v>8</v>
      </c>
      <c r="L10" t="s">
        <v>33</v>
      </c>
      <c r="M10">
        <f>I10/O2</f>
        <v>0</v>
      </c>
      <c r="N10" t="s">
        <v>21</v>
      </c>
      <c r="P10" t="s">
        <v>33</v>
      </c>
      <c r="Q10">
        <v>3</v>
      </c>
    </row>
    <row r="11" spans="1:17" x14ac:dyDescent="0.35">
      <c r="E11" t="s">
        <v>34</v>
      </c>
      <c r="F11" s="13">
        <v>0</v>
      </c>
      <c r="H11" t="s">
        <v>34</v>
      </c>
      <c r="I11">
        <f>F2*F11</f>
        <v>0</v>
      </c>
      <c r="J11" t="s">
        <v>8</v>
      </c>
      <c r="L11" t="s">
        <v>34</v>
      </c>
      <c r="M11">
        <f>I11/P2</f>
        <v>0</v>
      </c>
      <c r="N11" t="s">
        <v>21</v>
      </c>
      <c r="P11" t="s">
        <v>34</v>
      </c>
      <c r="Q11">
        <v>2</v>
      </c>
    </row>
    <row r="12" spans="1:17" x14ac:dyDescent="0.35">
      <c r="E12" t="s">
        <v>35</v>
      </c>
      <c r="F12" s="13">
        <v>0</v>
      </c>
      <c r="H12" t="s">
        <v>35</v>
      </c>
      <c r="I12">
        <f>F2*F12</f>
        <v>0</v>
      </c>
      <c r="J12" t="s">
        <v>8</v>
      </c>
      <c r="L12" t="s">
        <v>35</v>
      </c>
      <c r="M12">
        <f>I12/Q2</f>
        <v>0</v>
      </c>
      <c r="N12" t="s">
        <v>21</v>
      </c>
      <c r="P12" t="s">
        <v>35</v>
      </c>
      <c r="Q12">
        <v>2</v>
      </c>
    </row>
    <row r="19" spans="1:12" x14ac:dyDescent="0.35">
      <c r="A19" s="3" t="s">
        <v>24</v>
      </c>
      <c r="B19" s="3"/>
      <c r="C19" s="3"/>
      <c r="D19" s="3"/>
      <c r="E19" s="3" t="s">
        <v>25</v>
      </c>
      <c r="F19" s="3"/>
    </row>
    <row r="20" spans="1:12" x14ac:dyDescent="0.35">
      <c r="A20" s="3" t="s">
        <v>10</v>
      </c>
      <c r="B20" s="3">
        <f>B2*B4*J2/(B6*Q5)</f>
        <v>7.2402247810540494</v>
      </c>
      <c r="C20" s="3"/>
      <c r="D20" s="3"/>
      <c r="E20" s="3" t="s">
        <v>10</v>
      </c>
      <c r="F20" s="6">
        <f>I5/B20</f>
        <v>0.28521490180852777</v>
      </c>
    </row>
    <row r="21" spans="1:12" x14ac:dyDescent="0.35">
      <c r="A21" s="3" t="s">
        <v>11</v>
      </c>
      <c r="B21" s="3"/>
      <c r="C21" s="3"/>
      <c r="D21" s="3"/>
      <c r="E21" s="3" t="s">
        <v>11</v>
      </c>
      <c r="F21" s="3" t="e">
        <f>I6/B21</f>
        <v>#DIV/0!</v>
      </c>
    </row>
    <row r="22" spans="1:12" x14ac:dyDescent="0.35">
      <c r="A22" s="3"/>
      <c r="B22" s="3"/>
      <c r="C22" s="3"/>
      <c r="D22" s="3"/>
      <c r="E22" s="3"/>
      <c r="F22" s="3"/>
    </row>
    <row r="23" spans="1:12" x14ac:dyDescent="0.35">
      <c r="A23" s="3" t="s">
        <v>12</v>
      </c>
      <c r="B23" s="3"/>
      <c r="C23" s="3"/>
      <c r="D23" s="3"/>
      <c r="E23" s="3" t="s">
        <v>12</v>
      </c>
      <c r="F23" s="3" t="e">
        <f>I8/B23</f>
        <v>#DIV/0!</v>
      </c>
    </row>
    <row r="24" spans="1:12" x14ac:dyDescent="0.35">
      <c r="A24" s="3" t="s">
        <v>14</v>
      </c>
      <c r="B24" s="3"/>
      <c r="C24" s="3"/>
      <c r="D24" s="3"/>
      <c r="E24" s="3" t="s">
        <v>14</v>
      </c>
      <c r="F24" s="3" t="e">
        <f>I9/B24</f>
        <v>#DIV/0!</v>
      </c>
    </row>
    <row r="27" spans="1:12" x14ac:dyDescent="0.35">
      <c r="A27" s="4" t="s">
        <v>28</v>
      </c>
      <c r="D27" t="s">
        <v>29</v>
      </c>
      <c r="H27" s="7" t="s">
        <v>30</v>
      </c>
      <c r="I27" s="7"/>
      <c r="L27" t="s">
        <v>36</v>
      </c>
    </row>
    <row r="28" spans="1:12" x14ac:dyDescent="0.35">
      <c r="A28" s="2">
        <f>B2*B4/B5</f>
        <v>1.5872407920284367E+23</v>
      </c>
      <c r="C28" t="s">
        <v>10</v>
      </c>
      <c r="D28" s="2">
        <f>M5*B7*Q5</f>
        <v>4.5270320138332731E+22</v>
      </c>
      <c r="H28" s="7" t="s">
        <v>10</v>
      </c>
      <c r="I28" s="8">
        <f>D28/A28</f>
        <v>0.28521394085694385</v>
      </c>
      <c r="L28" s="9">
        <f>I30+I31+I32+I33+I34+I35</f>
        <v>1.3931125582825729E-2</v>
      </c>
    </row>
    <row r="29" spans="1:12" x14ac:dyDescent="0.35">
      <c r="C29" t="s">
        <v>11</v>
      </c>
      <c r="D29" s="2">
        <f>M6*B7*Q6</f>
        <v>2.5795769327162696E+22</v>
      </c>
      <c r="H29" s="7" t="s">
        <v>11</v>
      </c>
      <c r="I29" s="8">
        <f>D29/A28</f>
        <v>0.16251957142681941</v>
      </c>
    </row>
    <row r="30" spans="1:12" x14ac:dyDescent="0.35">
      <c r="C30" t="s">
        <v>12</v>
      </c>
      <c r="D30" s="2">
        <f>Q8*M8*B7</f>
        <v>0</v>
      </c>
      <c r="H30" s="7" t="s">
        <v>12</v>
      </c>
      <c r="I30" s="8">
        <f>D30/A28</f>
        <v>0</v>
      </c>
    </row>
    <row r="31" spans="1:12" x14ac:dyDescent="0.35">
      <c r="C31" t="s">
        <v>14</v>
      </c>
      <c r="D31" s="2">
        <f>Q9*M9*B7</f>
        <v>1.4122982596153849E+21</v>
      </c>
      <c r="H31" s="7" t="s">
        <v>14</v>
      </c>
      <c r="I31" s="8">
        <f>D31/A28</f>
        <v>8.8978198311707845E-3</v>
      </c>
    </row>
    <row r="32" spans="1:12" x14ac:dyDescent="0.35">
      <c r="C32" t="s">
        <v>32</v>
      </c>
      <c r="D32" s="2">
        <f>Q7*M7*B7</f>
        <v>7.989068207778081E+20</v>
      </c>
      <c r="H32" s="7" t="s">
        <v>32</v>
      </c>
      <c r="I32" s="8">
        <f>D32/A28</f>
        <v>5.033305751654945E-3</v>
      </c>
    </row>
    <row r="33" spans="3:9" x14ac:dyDescent="0.35">
      <c r="C33" t="s">
        <v>33</v>
      </c>
      <c r="D33" s="2">
        <f>Q10*M10*B7</f>
        <v>0</v>
      </c>
      <c r="H33" s="7" t="s">
        <v>33</v>
      </c>
      <c r="I33" s="8">
        <f>D33/A28</f>
        <v>0</v>
      </c>
    </row>
    <row r="34" spans="3:9" x14ac:dyDescent="0.35">
      <c r="C34" t="s">
        <v>34</v>
      </c>
      <c r="D34" s="2">
        <f>B7*M11*Q11</f>
        <v>0</v>
      </c>
      <c r="H34" s="7" t="s">
        <v>34</v>
      </c>
      <c r="I34" s="8">
        <f>D34/A28</f>
        <v>0</v>
      </c>
    </row>
    <row r="35" spans="3:9" x14ac:dyDescent="0.35">
      <c r="C35" t="s">
        <v>35</v>
      </c>
      <c r="D35" s="2">
        <f>B7*M12*Q12</f>
        <v>0</v>
      </c>
      <c r="H35" s="7" t="s">
        <v>35</v>
      </c>
      <c r="I35" s="8">
        <f>D35/A28</f>
        <v>0</v>
      </c>
    </row>
    <row r="37" spans="3:9" x14ac:dyDescent="0.35">
      <c r="H37" s="1" t="s">
        <v>31</v>
      </c>
      <c r="I37" s="11">
        <f>SUM(I28:I35)</f>
        <v>0.46166463786658896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BE060-2BB4-4194-9C55-2D4C4BC5272C}">
  <dimension ref="A1:Q37"/>
  <sheetViews>
    <sheetView workbookViewId="0">
      <selection sqref="A1:R38"/>
    </sheetView>
  </sheetViews>
  <sheetFormatPr baseColWidth="10" defaultRowHeight="14.5" x14ac:dyDescent="0.35"/>
  <cols>
    <col min="1" max="1" width="22.54296875" bestFit="1" customWidth="1"/>
    <col min="5" max="5" width="15.453125" bestFit="1" customWidth="1"/>
  </cols>
  <sheetData>
    <row r="1" spans="1:17" x14ac:dyDescent="0.35">
      <c r="J1" t="s">
        <v>10</v>
      </c>
      <c r="K1" t="s">
        <v>11</v>
      </c>
      <c r="L1" t="s">
        <v>32</v>
      </c>
      <c r="M1" t="s">
        <v>12</v>
      </c>
      <c r="N1" t="s">
        <v>14</v>
      </c>
      <c r="O1" t="s">
        <v>33</v>
      </c>
      <c r="P1" t="s">
        <v>34</v>
      </c>
      <c r="Q1" t="s">
        <v>35</v>
      </c>
    </row>
    <row r="2" spans="1:17" x14ac:dyDescent="0.35">
      <c r="A2" t="s">
        <v>0</v>
      </c>
      <c r="B2" s="12"/>
      <c r="C2" t="s">
        <v>1</v>
      </c>
      <c r="D2" t="s">
        <v>2</v>
      </c>
      <c r="E2" t="s">
        <v>7</v>
      </c>
      <c r="F2" s="12"/>
      <c r="G2" t="s">
        <v>8</v>
      </c>
      <c r="I2" t="s">
        <v>16</v>
      </c>
      <c r="J2">
        <v>54.94</v>
      </c>
      <c r="K2">
        <v>28.09</v>
      </c>
      <c r="L2">
        <v>183.85</v>
      </c>
      <c r="M2">
        <v>26.98</v>
      </c>
      <c r="N2">
        <v>52</v>
      </c>
      <c r="O2">
        <v>95.95</v>
      </c>
      <c r="P2">
        <v>40.08</v>
      </c>
      <c r="Q2">
        <v>24.31</v>
      </c>
    </row>
    <row r="3" spans="1:17" x14ac:dyDescent="0.35">
      <c r="A3" t="s">
        <v>3</v>
      </c>
      <c r="B3" s="12"/>
      <c r="C3" t="s">
        <v>4</v>
      </c>
    </row>
    <row r="4" spans="1:17" x14ac:dyDescent="0.35">
      <c r="A4" t="s">
        <v>5</v>
      </c>
      <c r="B4">
        <f>B3*3600</f>
        <v>0</v>
      </c>
      <c r="C4" t="s">
        <v>6</v>
      </c>
      <c r="E4" t="s">
        <v>9</v>
      </c>
      <c r="H4" s="10" t="s">
        <v>13</v>
      </c>
      <c r="I4" s="10"/>
      <c r="L4" t="s">
        <v>15</v>
      </c>
      <c r="O4" t="s">
        <v>19</v>
      </c>
    </row>
    <row r="5" spans="1:17" x14ac:dyDescent="0.35">
      <c r="A5" t="s">
        <v>17</v>
      </c>
      <c r="B5" s="2">
        <v>1.602176565E-19</v>
      </c>
      <c r="C5" t="s">
        <v>18</v>
      </c>
      <c r="E5" t="s">
        <v>10</v>
      </c>
      <c r="F5" s="13"/>
      <c r="H5" t="s">
        <v>10</v>
      </c>
      <c r="I5">
        <f>F2*F5</f>
        <v>0</v>
      </c>
      <c r="J5" t="s">
        <v>8</v>
      </c>
      <c r="L5" t="s">
        <v>10</v>
      </c>
      <c r="M5">
        <f>I5/J2</f>
        <v>0</v>
      </c>
      <c r="N5" t="s">
        <v>20</v>
      </c>
      <c r="P5" t="s">
        <v>10</v>
      </c>
      <c r="Q5">
        <v>2</v>
      </c>
    </row>
    <row r="6" spans="1:17" x14ac:dyDescent="0.35">
      <c r="A6" t="s">
        <v>22</v>
      </c>
      <c r="B6">
        <v>96485</v>
      </c>
      <c r="C6" t="s">
        <v>23</v>
      </c>
      <c r="E6" t="s">
        <v>11</v>
      </c>
      <c r="F6" s="13"/>
      <c r="H6" t="s">
        <v>11</v>
      </c>
      <c r="I6">
        <f>F2*F6</f>
        <v>0</v>
      </c>
      <c r="J6" t="s">
        <v>8</v>
      </c>
      <c r="L6" t="s">
        <v>11</v>
      </c>
      <c r="M6">
        <f>I6/K2</f>
        <v>0</v>
      </c>
      <c r="N6" t="s">
        <v>21</v>
      </c>
      <c r="P6" t="s">
        <v>11</v>
      </c>
      <c r="Q6">
        <v>4</v>
      </c>
    </row>
    <row r="7" spans="1:17" x14ac:dyDescent="0.35">
      <c r="A7" t="s">
        <v>26</v>
      </c>
      <c r="B7" s="2">
        <v>6.0221E+23</v>
      </c>
      <c r="C7" t="s">
        <v>27</v>
      </c>
      <c r="E7" t="s">
        <v>32</v>
      </c>
      <c r="F7" s="13"/>
      <c r="H7" t="s">
        <v>32</v>
      </c>
      <c r="I7">
        <f>F7*F2</f>
        <v>0</v>
      </c>
      <c r="J7" t="s">
        <v>8</v>
      </c>
      <c r="L7" t="s">
        <v>32</v>
      </c>
      <c r="M7">
        <f>I7/L2</f>
        <v>0</v>
      </c>
      <c r="N7" t="s">
        <v>21</v>
      </c>
      <c r="P7" t="s">
        <v>32</v>
      </c>
      <c r="Q7">
        <v>5</v>
      </c>
    </row>
    <row r="8" spans="1:17" x14ac:dyDescent="0.35">
      <c r="E8" t="s">
        <v>12</v>
      </c>
      <c r="F8" s="13"/>
      <c r="H8" t="s">
        <v>12</v>
      </c>
      <c r="I8">
        <f>F2*F8</f>
        <v>0</v>
      </c>
      <c r="J8" t="s">
        <v>8</v>
      </c>
      <c r="L8" t="s">
        <v>12</v>
      </c>
      <c r="M8">
        <f>I8/M2</f>
        <v>0</v>
      </c>
      <c r="N8" t="s">
        <v>21</v>
      </c>
      <c r="P8" t="s">
        <v>12</v>
      </c>
      <c r="Q8">
        <v>3</v>
      </c>
    </row>
    <row r="9" spans="1:17" x14ac:dyDescent="0.35">
      <c r="E9" t="s">
        <v>14</v>
      </c>
      <c r="F9" s="13"/>
      <c r="H9" t="s">
        <v>14</v>
      </c>
      <c r="I9">
        <f>F2*F9</f>
        <v>0</v>
      </c>
      <c r="J9" t="s">
        <v>8</v>
      </c>
      <c r="L9" t="s">
        <v>14</v>
      </c>
      <c r="M9">
        <f>I9/N2</f>
        <v>0</v>
      </c>
      <c r="N9" t="s">
        <v>21</v>
      </c>
      <c r="P9" t="s">
        <v>14</v>
      </c>
      <c r="Q9">
        <v>3</v>
      </c>
    </row>
    <row r="10" spans="1:17" x14ac:dyDescent="0.35">
      <c r="E10" t="s">
        <v>33</v>
      </c>
      <c r="F10" s="13"/>
      <c r="H10" t="s">
        <v>33</v>
      </c>
      <c r="I10">
        <f>F2*F10</f>
        <v>0</v>
      </c>
      <c r="J10" t="s">
        <v>8</v>
      </c>
      <c r="L10" t="s">
        <v>33</v>
      </c>
      <c r="M10">
        <f>I10/O2</f>
        <v>0</v>
      </c>
      <c r="N10" t="s">
        <v>21</v>
      </c>
      <c r="P10" t="s">
        <v>33</v>
      </c>
      <c r="Q10">
        <v>3</v>
      </c>
    </row>
    <row r="11" spans="1:17" x14ac:dyDescent="0.35">
      <c r="E11" t="s">
        <v>34</v>
      </c>
      <c r="F11" s="13"/>
      <c r="H11" t="s">
        <v>34</v>
      </c>
      <c r="I11">
        <f>F2*F11</f>
        <v>0</v>
      </c>
      <c r="J11" t="s">
        <v>8</v>
      </c>
      <c r="L11" t="s">
        <v>34</v>
      </c>
      <c r="M11">
        <f>I11/P2</f>
        <v>0</v>
      </c>
      <c r="N11" t="s">
        <v>21</v>
      </c>
      <c r="P11" t="s">
        <v>34</v>
      </c>
      <c r="Q11">
        <v>2</v>
      </c>
    </row>
    <row r="12" spans="1:17" x14ac:dyDescent="0.35">
      <c r="E12" t="s">
        <v>35</v>
      </c>
      <c r="F12" s="13"/>
      <c r="H12" t="s">
        <v>35</v>
      </c>
      <c r="I12">
        <f>F2*F12</f>
        <v>0</v>
      </c>
      <c r="J12" t="s">
        <v>8</v>
      </c>
      <c r="L12" t="s">
        <v>35</v>
      </c>
      <c r="M12">
        <f>I12/Q2</f>
        <v>0</v>
      </c>
      <c r="N12" t="s">
        <v>21</v>
      </c>
      <c r="P12" t="s">
        <v>35</v>
      </c>
      <c r="Q12">
        <v>2</v>
      </c>
    </row>
    <row r="19" spans="1:12" x14ac:dyDescent="0.35">
      <c r="A19" s="3" t="s">
        <v>24</v>
      </c>
      <c r="B19" s="3"/>
      <c r="C19" s="3"/>
      <c r="D19" s="3"/>
      <c r="E19" s="3" t="s">
        <v>25</v>
      </c>
      <c r="F19" s="3"/>
    </row>
    <row r="20" spans="1:12" x14ac:dyDescent="0.35">
      <c r="A20" s="3" t="s">
        <v>10</v>
      </c>
      <c r="B20" s="3">
        <f>B2*B4*J2/(B6*Q5)</f>
        <v>0</v>
      </c>
      <c r="C20" s="3"/>
      <c r="D20" s="3"/>
      <c r="E20" s="3" t="s">
        <v>10</v>
      </c>
      <c r="F20" s="6" t="e">
        <f>I5/B20</f>
        <v>#DIV/0!</v>
      </c>
    </row>
    <row r="21" spans="1:12" x14ac:dyDescent="0.35">
      <c r="A21" s="3" t="s">
        <v>11</v>
      </c>
      <c r="B21" s="3"/>
      <c r="C21" s="3"/>
      <c r="D21" s="3"/>
      <c r="E21" s="3" t="s">
        <v>11</v>
      </c>
      <c r="F21" s="3" t="e">
        <f>I6/B21</f>
        <v>#DIV/0!</v>
      </c>
    </row>
    <row r="22" spans="1:12" x14ac:dyDescent="0.35">
      <c r="A22" s="3"/>
      <c r="B22" s="3"/>
      <c r="C22" s="3"/>
      <c r="D22" s="3"/>
      <c r="E22" s="3"/>
      <c r="F22" s="3"/>
    </row>
    <row r="23" spans="1:12" x14ac:dyDescent="0.35">
      <c r="A23" s="3" t="s">
        <v>12</v>
      </c>
      <c r="B23" s="3"/>
      <c r="C23" s="3"/>
      <c r="D23" s="3"/>
      <c r="E23" s="3" t="s">
        <v>12</v>
      </c>
      <c r="F23" s="3" t="e">
        <f>I8/B23</f>
        <v>#DIV/0!</v>
      </c>
    </row>
    <row r="24" spans="1:12" x14ac:dyDescent="0.35">
      <c r="A24" s="3" t="s">
        <v>14</v>
      </c>
      <c r="B24" s="3"/>
      <c r="C24" s="3"/>
      <c r="D24" s="3"/>
      <c r="E24" s="3" t="s">
        <v>14</v>
      </c>
      <c r="F24" s="3" t="e">
        <f>I9/B24</f>
        <v>#DIV/0!</v>
      </c>
    </row>
    <row r="27" spans="1:12" x14ac:dyDescent="0.35">
      <c r="A27" s="4" t="s">
        <v>28</v>
      </c>
      <c r="D27" t="s">
        <v>29</v>
      </c>
      <c r="H27" s="7" t="s">
        <v>30</v>
      </c>
      <c r="I27" s="7"/>
      <c r="L27" t="s">
        <v>36</v>
      </c>
    </row>
    <row r="28" spans="1:12" x14ac:dyDescent="0.35">
      <c r="A28" s="2">
        <f>B2*B4/B5</f>
        <v>0</v>
      </c>
      <c r="C28" t="s">
        <v>10</v>
      </c>
      <c r="D28" s="2">
        <f>M5*B7*Q5</f>
        <v>0</v>
      </c>
      <c r="H28" s="7" t="s">
        <v>10</v>
      </c>
      <c r="I28" s="8" t="e">
        <f>D28/A28</f>
        <v>#DIV/0!</v>
      </c>
      <c r="L28" s="9" t="e">
        <f>I30+I31+I32+I33+I34+I35</f>
        <v>#DIV/0!</v>
      </c>
    </row>
    <row r="29" spans="1:12" x14ac:dyDescent="0.35">
      <c r="C29" t="s">
        <v>11</v>
      </c>
      <c r="D29" s="2">
        <f>M6*B7*Q6</f>
        <v>0</v>
      </c>
      <c r="H29" s="7" t="s">
        <v>11</v>
      </c>
      <c r="I29" s="8" t="e">
        <f>D29/A28</f>
        <v>#DIV/0!</v>
      </c>
    </row>
    <row r="30" spans="1:12" x14ac:dyDescent="0.35">
      <c r="C30" t="s">
        <v>12</v>
      </c>
      <c r="D30" s="2">
        <f>Q8*M8*B7</f>
        <v>0</v>
      </c>
      <c r="H30" s="7" t="s">
        <v>12</v>
      </c>
      <c r="I30" s="8" t="e">
        <f>D30/A28</f>
        <v>#DIV/0!</v>
      </c>
    </row>
    <row r="31" spans="1:12" x14ac:dyDescent="0.35">
      <c r="C31" t="s">
        <v>14</v>
      </c>
      <c r="D31" s="2">
        <f>Q9*M9*B7</f>
        <v>0</v>
      </c>
      <c r="H31" s="7" t="s">
        <v>14</v>
      </c>
      <c r="I31" s="8" t="e">
        <f>D31/A28</f>
        <v>#DIV/0!</v>
      </c>
    </row>
    <row r="32" spans="1:12" x14ac:dyDescent="0.35">
      <c r="C32" t="s">
        <v>32</v>
      </c>
      <c r="D32" s="2">
        <f>Q7*M7*B7</f>
        <v>0</v>
      </c>
      <c r="H32" s="7" t="s">
        <v>32</v>
      </c>
      <c r="I32" s="8" t="e">
        <f>D32/A28</f>
        <v>#DIV/0!</v>
      </c>
    </row>
    <row r="33" spans="3:9" x14ac:dyDescent="0.35">
      <c r="C33" t="s">
        <v>33</v>
      </c>
      <c r="D33" s="2">
        <f>Q10*M10*B7</f>
        <v>0</v>
      </c>
      <c r="H33" s="7" t="s">
        <v>33</v>
      </c>
      <c r="I33" s="8" t="e">
        <f>D33/A28</f>
        <v>#DIV/0!</v>
      </c>
    </row>
    <row r="34" spans="3:9" x14ac:dyDescent="0.35">
      <c r="C34" t="s">
        <v>34</v>
      </c>
      <c r="D34" s="2">
        <f>B7*M11*Q11</f>
        <v>0</v>
      </c>
      <c r="H34" s="7" t="s">
        <v>34</v>
      </c>
      <c r="I34" s="8" t="e">
        <f>D34/A28</f>
        <v>#DIV/0!</v>
      </c>
    </row>
    <row r="35" spans="3:9" x14ac:dyDescent="0.35">
      <c r="C35" t="s">
        <v>35</v>
      </c>
      <c r="D35" s="2">
        <f>B7*M12*Q12</f>
        <v>0</v>
      </c>
      <c r="H35" s="7" t="s">
        <v>35</v>
      </c>
      <c r="I35" s="8" t="e">
        <f>D35/A28</f>
        <v>#DIV/0!</v>
      </c>
    </row>
    <row r="37" spans="3:9" x14ac:dyDescent="0.35">
      <c r="H37" s="1" t="s">
        <v>31</v>
      </c>
      <c r="I37" s="11" t="e">
        <f>SUM(I28:I35)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14</vt:i4>
      </vt:variant>
    </vt:vector>
  </HeadingPairs>
  <TitlesOfParts>
    <vt:vector size="14" baseType="lpstr">
      <vt:lpstr>ME.1.1</vt:lpstr>
      <vt:lpstr>ME.1.2</vt:lpstr>
      <vt:lpstr>ME.1.3</vt:lpstr>
      <vt:lpstr>ME.2.1</vt:lpstr>
      <vt:lpstr>ME.3.1</vt:lpstr>
      <vt:lpstr>ME.3.4</vt:lpstr>
      <vt:lpstr>ME.3.6</vt:lpstr>
      <vt:lpstr>ME.1.3.2</vt:lpstr>
      <vt:lpstr>ME.1.3.3</vt:lpstr>
      <vt:lpstr>ME.1.3.4</vt:lpstr>
      <vt:lpstr>ME.7.1</vt:lpstr>
      <vt:lpstr>ME.7.2</vt:lpstr>
      <vt:lpstr>ME.8.1</vt:lpstr>
      <vt:lpstr>Mal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Ulvik</dc:creator>
  <cp:lastModifiedBy>Håkon Ulvik</cp:lastModifiedBy>
  <dcterms:created xsi:type="dcterms:W3CDTF">2015-06-05T18:17:20Z</dcterms:created>
  <dcterms:modified xsi:type="dcterms:W3CDTF">2026-05-04T17:08:55Z</dcterms:modified>
</cp:coreProperties>
</file>